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orisnik\Documents\gulas\benkovac\Projekt Zavicajni muzej Benkovac\troškovnici nakon ex ante provjere\"/>
    </mc:Choice>
  </mc:AlternateContent>
  <bookViews>
    <workbookView xWindow="0" yWindow="0" windowWidth="28800" windowHeight="11700"/>
  </bookViews>
  <sheets>
    <sheet name="GO RADOVI" sheetId="1" r:id="rId1"/>
  </sheets>
  <definedNames>
    <definedName name="_xlnm.Print_Area" localSheetId="0">'GO RADOVI'!$A$1:$F$1717</definedName>
  </definedNames>
  <calcPr calcId="162913"/>
</workbook>
</file>

<file path=xl/calcChain.xml><?xml version="1.0" encoding="utf-8"?>
<calcChain xmlns="http://schemas.openxmlformats.org/spreadsheetml/2006/main">
  <c r="F958" i="1" l="1"/>
  <c r="F956" i="1"/>
  <c r="F954" i="1"/>
  <c r="F960" i="1" l="1"/>
  <c r="F970" i="1" s="1"/>
  <c r="F620" i="1"/>
  <c r="F619" i="1"/>
  <c r="F622" i="1" l="1"/>
  <c r="E653" i="1" s="1"/>
  <c r="F499" i="1" l="1"/>
  <c r="F497" i="1"/>
  <c r="F495" i="1"/>
  <c r="F494" i="1"/>
  <c r="F492" i="1"/>
  <c r="F491" i="1"/>
  <c r="F489" i="1"/>
  <c r="F501" i="1" l="1"/>
  <c r="E643" i="1" s="1"/>
  <c r="F945" i="1" l="1"/>
  <c r="F941" i="1"/>
  <c r="F937" i="1"/>
  <c r="F934" i="1"/>
  <c r="F931" i="1"/>
  <c r="F924" i="1"/>
  <c r="F923" i="1"/>
  <c r="F922" i="1"/>
  <c r="F921" i="1"/>
  <c r="F914" i="1"/>
  <c r="F916" i="1" s="1"/>
  <c r="F967" i="1" s="1"/>
  <c r="F906" i="1"/>
  <c r="F902" i="1"/>
  <c r="F899" i="1"/>
  <c r="F818" i="1"/>
  <c r="F814" i="1"/>
  <c r="F810" i="1"/>
  <c r="F808" i="1"/>
  <c r="F804" i="1"/>
  <c r="F799" i="1"/>
  <c r="F796" i="1"/>
  <c r="F794" i="1"/>
  <c r="F793" i="1"/>
  <c r="F792" i="1"/>
  <c r="F791" i="1"/>
  <c r="F788" i="1"/>
  <c r="F787" i="1"/>
  <c r="F786" i="1"/>
  <c r="F785" i="1"/>
  <c r="F782" i="1"/>
  <c r="F780" i="1"/>
  <c r="F779" i="1"/>
  <c r="F775" i="1"/>
  <c r="F774" i="1"/>
  <c r="F772" i="1"/>
  <c r="F770" i="1"/>
  <c r="F767" i="1"/>
  <c r="F765" i="1"/>
  <c r="F763" i="1"/>
  <c r="F761" i="1"/>
  <c r="F759" i="1"/>
  <c r="F758" i="1"/>
  <c r="F755" i="1"/>
  <c r="F754" i="1"/>
  <c r="F751" i="1"/>
  <c r="F749" i="1"/>
  <c r="F747" i="1"/>
  <c r="F745" i="1"/>
  <c r="F736" i="1"/>
  <c r="F734" i="1"/>
  <c r="F732" i="1"/>
  <c r="F730" i="1"/>
  <c r="F728" i="1"/>
  <c r="F726" i="1"/>
  <c r="F724" i="1"/>
  <c r="F723" i="1"/>
  <c r="F608" i="1"/>
  <c r="F606" i="1"/>
  <c r="F585" i="1"/>
  <c r="F568" i="1"/>
  <c r="F566" i="1"/>
  <c r="F564" i="1"/>
  <c r="F563" i="1"/>
  <c r="F540" i="1"/>
  <c r="F538" i="1"/>
  <c r="F536" i="1"/>
  <c r="F534" i="1"/>
  <c r="F532" i="1"/>
  <c r="F426" i="1"/>
  <c r="F438" i="1"/>
  <c r="F462" i="1"/>
  <c r="F460" i="1"/>
  <c r="F458" i="1"/>
  <c r="F456" i="1"/>
  <c r="F454" i="1"/>
  <c r="F452" i="1"/>
  <c r="F450" i="1"/>
  <c r="F448" i="1"/>
  <c r="F447" i="1"/>
  <c r="F445" i="1"/>
  <c r="F444" i="1"/>
  <c r="F442" i="1"/>
  <c r="F440" i="1"/>
  <c r="F436" i="1"/>
  <c r="F435" i="1"/>
  <c r="F433" i="1"/>
  <c r="F431" i="1"/>
  <c r="F429" i="1"/>
  <c r="F428" i="1"/>
  <c r="F424" i="1"/>
  <c r="F422" i="1"/>
  <c r="F388" i="1"/>
  <c r="F386" i="1"/>
  <c r="F368" i="1"/>
  <c r="F366" i="1"/>
  <c r="F349" i="1"/>
  <c r="F347" i="1"/>
  <c r="F345" i="1"/>
  <c r="F344" i="1"/>
  <c r="F342" i="1"/>
  <c r="F306" i="1"/>
  <c r="F303" i="1"/>
  <c r="F301" i="1"/>
  <c r="F299" i="1"/>
  <c r="F297" i="1"/>
  <c r="F288" i="1"/>
  <c r="F286" i="1"/>
  <c r="F284" i="1"/>
  <c r="F282" i="1"/>
  <c r="F280" i="1"/>
  <c r="F279" i="1"/>
  <c r="F277" i="1"/>
  <c r="F275" i="1"/>
  <c r="F273" i="1"/>
  <c r="F271" i="1"/>
  <c r="F269" i="1"/>
  <c r="F267" i="1"/>
  <c r="F265" i="1"/>
  <c r="F263" i="1"/>
  <c r="F262" i="1"/>
  <c r="F260" i="1"/>
  <c r="F258" i="1"/>
  <c r="F256" i="1"/>
  <c r="F254" i="1"/>
  <c r="F252" i="1"/>
  <c r="F250" i="1"/>
  <c r="F248" i="1"/>
  <c r="F246" i="1"/>
  <c r="F245" i="1"/>
  <c r="F243" i="1"/>
  <c r="F241" i="1"/>
  <c r="F239" i="1"/>
  <c r="F947" i="1" l="1"/>
  <c r="F969" i="1" s="1"/>
  <c r="F820" i="1"/>
  <c r="F908" i="1"/>
  <c r="F966" i="1" s="1"/>
  <c r="F926" i="1"/>
  <c r="F968" i="1" s="1"/>
  <c r="F351" i="1"/>
  <c r="E630" i="1" s="1"/>
  <c r="F1680" i="1"/>
  <c r="F1678" i="1"/>
  <c r="F1676" i="1"/>
  <c r="F1674" i="1"/>
  <c r="F1672" i="1"/>
  <c r="F1670" i="1"/>
  <c r="F1668" i="1"/>
  <c r="F1661" i="1"/>
  <c r="F1659" i="1"/>
  <c r="F1657" i="1"/>
  <c r="F1655" i="1"/>
  <c r="F1653" i="1"/>
  <c r="F1651" i="1"/>
  <c r="F1649" i="1"/>
  <c r="F1647" i="1"/>
  <c r="F1645" i="1"/>
  <c r="F1643" i="1"/>
  <c r="F1641" i="1"/>
  <c r="F1639" i="1"/>
  <c r="F1637" i="1"/>
  <c r="F1635" i="1"/>
  <c r="F1633" i="1"/>
  <c r="F1627" i="1"/>
  <c r="F1625" i="1"/>
  <c r="F1623" i="1"/>
  <c r="F1621" i="1"/>
  <c r="F1619" i="1"/>
  <c r="F1617" i="1"/>
  <c r="F1615" i="1"/>
  <c r="F1613" i="1"/>
  <c r="F1611" i="1"/>
  <c r="F1609" i="1"/>
  <c r="F1607" i="1"/>
  <c r="F1605" i="1"/>
  <c r="F1603" i="1"/>
  <c r="F1601" i="1"/>
  <c r="F1599" i="1"/>
  <c r="F1597" i="1"/>
  <c r="F1595" i="1"/>
  <c r="F1587" i="1"/>
  <c r="F1585" i="1"/>
  <c r="F1583" i="1"/>
  <c r="F1581" i="1"/>
  <c r="F1579" i="1"/>
  <c r="F1577" i="1"/>
  <c r="F1575" i="1"/>
  <c r="F1573" i="1"/>
  <c r="F1571" i="1"/>
  <c r="F1569" i="1"/>
  <c r="F1567" i="1"/>
  <c r="F1565" i="1"/>
  <c r="F1563" i="1"/>
  <c r="F1557" i="1"/>
  <c r="F1555" i="1"/>
  <c r="F1553" i="1"/>
  <c r="F1541" i="1"/>
  <c r="F1539" i="1"/>
  <c r="F1538" i="1"/>
  <c r="F1537" i="1"/>
  <c r="F1536" i="1"/>
  <c r="F1533" i="1"/>
  <c r="F1530" i="1"/>
  <c r="F1529" i="1"/>
  <c r="F1528" i="1"/>
  <c r="F1520" i="1"/>
  <c r="F1518" i="1"/>
  <c r="F1516" i="1"/>
  <c r="F1514" i="1"/>
  <c r="F1512" i="1"/>
  <c r="F1510" i="1"/>
  <c r="F1508" i="1"/>
  <c r="F1506" i="1"/>
  <c r="F1504" i="1"/>
  <c r="F1502" i="1"/>
  <c r="F1500" i="1"/>
  <c r="F1498" i="1"/>
  <c r="F1496" i="1"/>
  <c r="F1494" i="1"/>
  <c r="F1492" i="1"/>
  <c r="F1490" i="1"/>
  <c r="F1488" i="1"/>
  <c r="F1486" i="1"/>
  <c r="F1484" i="1"/>
  <c r="F1482" i="1"/>
  <c r="F1481" i="1"/>
  <c r="F1480" i="1"/>
  <c r="F1479" i="1"/>
  <c r="F1478" i="1"/>
  <c r="F1477" i="1"/>
  <c r="F1474" i="1"/>
  <c r="F1473" i="1"/>
  <c r="F1470" i="1"/>
  <c r="F1467" i="1"/>
  <c r="F1466" i="1"/>
  <c r="F1463" i="1"/>
  <c r="F1462" i="1"/>
  <c r="F1454" i="1"/>
  <c r="F1452" i="1"/>
  <c r="F1450" i="1"/>
  <c r="F1448" i="1"/>
  <c r="F1446" i="1"/>
  <c r="F1444" i="1"/>
  <c r="F1443" i="1"/>
  <c r="F1442" i="1"/>
  <c r="F1441" i="1"/>
  <c r="F1440" i="1"/>
  <c r="F1439" i="1"/>
  <c r="F1438" i="1"/>
  <c r="F1434" i="1"/>
  <c r="F1433" i="1"/>
  <c r="F1430" i="1"/>
  <c r="F1429" i="1"/>
  <c r="F1428" i="1"/>
  <c r="F1427" i="1"/>
  <c r="F1426" i="1"/>
  <c r="F1425" i="1"/>
  <c r="F1424" i="1"/>
  <c r="F1423" i="1"/>
  <c r="F1422" i="1"/>
  <c r="F1421" i="1"/>
  <c r="F1420" i="1"/>
  <c r="F1417" i="1"/>
  <c r="F1416" i="1"/>
  <c r="F1415" i="1"/>
  <c r="F1406" i="1"/>
  <c r="F1396" i="1"/>
  <c r="F1387" i="1"/>
  <c r="B1314" i="1"/>
  <c r="B1313" i="1"/>
  <c r="F1306" i="1"/>
  <c r="F1303" i="1"/>
  <c r="F1300" i="1"/>
  <c r="F1297" i="1"/>
  <c r="F1294" i="1"/>
  <c r="F1291" i="1"/>
  <c r="F1282" i="1"/>
  <c r="F1279" i="1"/>
  <c r="F1276" i="1"/>
  <c r="F1275" i="1"/>
  <c r="F1272" i="1"/>
  <c r="F1271" i="1"/>
  <c r="F1270" i="1"/>
  <c r="F1267" i="1"/>
  <c r="F1264" i="1"/>
  <c r="F1261" i="1"/>
  <c r="F1258" i="1"/>
  <c r="F1255" i="1"/>
  <c r="F1252" i="1"/>
  <c r="F1251" i="1"/>
  <c r="F1250" i="1"/>
  <c r="F1249" i="1"/>
  <c r="F1246" i="1"/>
  <c r="F1210" i="1"/>
  <c r="F1202" i="1"/>
  <c r="F1201" i="1"/>
  <c r="F1200" i="1"/>
  <c r="F1197" i="1"/>
  <c r="F1194" i="1"/>
  <c r="F1191" i="1"/>
  <c r="F1188" i="1"/>
  <c r="F1187" i="1"/>
  <c r="F1186" i="1"/>
  <c r="F1185" i="1"/>
  <c r="F1184" i="1"/>
  <c r="F1183" i="1"/>
  <c r="F1182" i="1"/>
  <c r="F1179" i="1"/>
  <c r="F1176" i="1"/>
  <c r="F1175" i="1"/>
  <c r="F1174" i="1"/>
  <c r="F1173" i="1"/>
  <c r="F1170" i="1"/>
  <c r="F1161" i="1"/>
  <c r="F1156" i="1"/>
  <c r="F1153" i="1"/>
  <c r="F1141" i="1"/>
  <c r="F1132" i="1"/>
  <c r="F1123" i="1"/>
  <c r="F1111" i="1"/>
  <c r="F1099" i="1"/>
  <c r="F1087" i="1"/>
  <c r="F1064" i="1"/>
  <c r="F722" i="1"/>
  <c r="D589" i="1"/>
  <c r="F589" i="1" s="1"/>
  <c r="D587" i="1"/>
  <c r="F587" i="1" s="1"/>
  <c r="D305" i="1"/>
  <c r="F305" i="1" s="1"/>
  <c r="D295" i="1"/>
  <c r="F295" i="1" s="1"/>
  <c r="D293" i="1"/>
  <c r="F293" i="1" s="1"/>
  <c r="D292" i="1"/>
  <c r="F292" i="1" s="1"/>
  <c r="D290" i="1"/>
  <c r="F290" i="1" s="1"/>
  <c r="F107" i="1"/>
  <c r="F109" i="1" s="1"/>
  <c r="F124" i="1" s="1"/>
  <c r="F98" i="1"/>
  <c r="F95" i="1"/>
  <c r="F86" i="1"/>
  <c r="F85" i="1"/>
  <c r="F77" i="1"/>
  <c r="F76" i="1"/>
  <c r="F75" i="1"/>
  <c r="F74" i="1"/>
  <c r="F66" i="1"/>
  <c r="F62" i="1"/>
  <c r="F61" i="1"/>
  <c r="F58" i="1"/>
  <c r="F50" i="1"/>
  <c r="F52" i="1" s="1"/>
  <c r="F119" i="1" s="1"/>
  <c r="F1559" i="1" l="1"/>
  <c r="F1690" i="1" s="1"/>
  <c r="F972" i="1"/>
  <c r="E1711" i="1" s="1"/>
  <c r="F1204" i="1"/>
  <c r="F1313" i="1" s="1"/>
  <c r="F1285" i="1"/>
  <c r="F1314" i="1" s="1"/>
  <c r="F1664" i="1"/>
  <c r="F1693" i="1" s="1"/>
  <c r="F1590" i="1"/>
  <c r="F1691" i="1" s="1"/>
  <c r="F570" i="1"/>
  <c r="E647" i="1" s="1"/>
  <c r="F1308" i="1"/>
  <c r="F1315" i="1" s="1"/>
  <c r="F1409" i="1"/>
  <c r="F1687" i="1" s="1"/>
  <c r="F1523" i="1"/>
  <c r="F1689" i="1" s="1"/>
  <c r="F308" i="1"/>
  <c r="E628" i="1" s="1"/>
  <c r="E632" i="1" s="1"/>
  <c r="F370" i="1"/>
  <c r="E637" i="1" s="1"/>
  <c r="F610" i="1"/>
  <c r="E651" i="1" s="1"/>
  <c r="F68" i="1"/>
  <c r="F120" i="1" s="1"/>
  <c r="F79" i="1"/>
  <c r="F121" i="1" s="1"/>
  <c r="F88" i="1"/>
  <c r="F122" i="1" s="1"/>
  <c r="F100" i="1"/>
  <c r="F123" i="1" s="1"/>
  <c r="F390" i="1"/>
  <c r="E639" i="1" s="1"/>
  <c r="F464" i="1"/>
  <c r="E641" i="1" s="1"/>
  <c r="F542" i="1"/>
  <c r="E645" i="1" s="1"/>
  <c r="F830" i="1"/>
  <c r="F1456" i="1"/>
  <c r="F1688" i="1" s="1"/>
  <c r="F1630" i="1"/>
  <c r="F1692" i="1" s="1"/>
  <c r="F1682" i="1"/>
  <c r="F1694" i="1" s="1"/>
  <c r="F591" i="1"/>
  <c r="E649" i="1" s="1"/>
  <c r="F1696" i="1" l="1"/>
  <c r="E1713" i="1" s="1"/>
  <c r="E655" i="1"/>
  <c r="E658" i="1" s="1"/>
  <c r="E1709" i="1" s="1"/>
  <c r="F1318" i="1"/>
  <c r="E1712" i="1" s="1"/>
  <c r="F126" i="1"/>
  <c r="E1708" i="1" s="1"/>
  <c r="F738" i="1"/>
  <c r="F828" i="1" s="1"/>
  <c r="F832" i="1" s="1"/>
  <c r="E1710" i="1" s="1"/>
  <c r="E1715" i="1" l="1"/>
  <c r="E1716" i="1" l="1"/>
  <c r="E1717" i="1" s="1"/>
</calcChain>
</file>

<file path=xl/sharedStrings.xml><?xml version="1.0" encoding="utf-8"?>
<sst xmlns="http://schemas.openxmlformats.org/spreadsheetml/2006/main" count="1846" uniqueCount="886">
  <si>
    <t>Zavičajni muzej Benkovac
Obitelji Benković 6
23420 Benkovac</t>
  </si>
  <si>
    <t>GRAĐEVINA: REKONSTRUKCIJA I NADOGRADNJA ZAVIČAJNOG MUZEJA BENKOVAC</t>
  </si>
  <si>
    <t>R.B.</t>
  </si>
  <si>
    <t xml:space="preserve">OPIS                                                                                  </t>
  </si>
  <si>
    <t>JM</t>
  </si>
  <si>
    <t>KOLIČINA</t>
  </si>
  <si>
    <t>JED.CIJENA</t>
  </si>
  <si>
    <t>IZNOS</t>
  </si>
  <si>
    <t>ZAJEDNIČKA OZNAKA PROJEKTA:</t>
  </si>
  <si>
    <t>06/19</t>
  </si>
  <si>
    <t>INVESTITOR:</t>
  </si>
  <si>
    <t xml:space="preserve">Zavičajni muzej Benkovac </t>
  </si>
  <si>
    <t>GRAĐEVINA:</t>
  </si>
  <si>
    <t>Zavičajni muzej Benkovac - Kaštel</t>
  </si>
  <si>
    <t>LOKACIJA:</t>
  </si>
  <si>
    <t>k.č.br. 1916 i 1918, k.o. Benkovac</t>
  </si>
  <si>
    <t>Zadar, siječanj 2019.</t>
  </si>
  <si>
    <t>OPĆI UVJETI</t>
  </si>
  <si>
    <t>1.</t>
  </si>
  <si>
    <t>Izvođač je dužan proučiti projekt, te u slučaju nejasnoća tražiti objašnjenje od projektanta, odnosno iznijeti svoje primjedbe.</t>
  </si>
  <si>
    <t>Nepoznavanje grafičkog dijela projekta i tehničkog opisa neće se prihvatiti kao razlog za povišenje jediničnih cijena ili greške u izvedbi.</t>
  </si>
  <si>
    <t>2.</t>
  </si>
  <si>
    <t>3.</t>
  </si>
  <si>
    <t>Od tog trenutka pa do primopredaje zgrade izvođač je odgovoran za stvari i osobe koje se nalaze unutar gradilišta.</t>
  </si>
  <si>
    <t>Od ulaska na gradilište izvođač je obavezan voditi građevinski dnevnik u kojem bilježi opis radnih procesa i građevinsku knjigu u kojoj bilježi i dokumentira mjerenja, sve faze izvršenog posla prema stavkama troškovnika i projektu.</t>
  </si>
  <si>
    <t>4.</t>
  </si>
  <si>
    <t>6.</t>
  </si>
  <si>
    <t>Izvođač je u okviru ugovorene cijene dužan izvršiti koordinaciju radova svih kooperanata na način da omogući kontinuirano odvijanje posla i zaštitu već izvedenih radova.</t>
  </si>
  <si>
    <t xml:space="preserve">Sva oštećenja nastala tijekom gradnje izvođač će otkloniti o svom trošku. </t>
  </si>
  <si>
    <t>7.</t>
  </si>
  <si>
    <t>Izvođač je dužan, u okviru ugovorene cijene, osigurati gradilište od djelovanja više sile i krađe.</t>
  </si>
  <si>
    <t>8.</t>
  </si>
  <si>
    <t>Sav rad i materijal vezan uz organizaciju građevinske proizvodnje: ograde, vrata gradilišta, putevi na gradilištu, uredi, blagovaonice, svlačionice, sanitarije gradilišta, spremišta materijala i alata, telefonski, električni, vodovodni i slični priključci gradilišta kao i cijena korištenja priključaka uključeni su u ugovorenu cijenu.</t>
  </si>
  <si>
    <t>9.</t>
  </si>
  <si>
    <t>Izvođač je dužan čistiti gradilište tijekom građenja, a na kraju treba detaljno (fino) očistiti zidove, podove, vrata, prozore, stijene, stakla i dr.</t>
  </si>
  <si>
    <t>10.</t>
  </si>
  <si>
    <t>SADRŽAJ</t>
  </si>
  <si>
    <t>B.IV.</t>
  </si>
  <si>
    <t>STOLARSKI RADOVI</t>
  </si>
  <si>
    <t>B.V.</t>
  </si>
  <si>
    <t>BRAVARSKI RADOVI</t>
  </si>
  <si>
    <t>B.VI.</t>
  </si>
  <si>
    <t>ZAVRŠNI ZIDARSKI RADOVI</t>
  </si>
  <si>
    <t>B.VII.</t>
  </si>
  <si>
    <t>KAMENARSKI RADOVI</t>
  </si>
  <si>
    <t>SOBOSLIKARSKI I LIČILAČKI RADOVI</t>
  </si>
  <si>
    <t>Opći uvjeti</t>
  </si>
  <si>
    <t>Ponuđač je dužan nuditi solidan i ispravan rad, na temelju shema i specifikacije pa se neće uzeti u obzir naknadno pozivanje na eventualno nerazumijevanje ili manjkavost opisa.</t>
  </si>
  <si>
    <t>Ponuđač nudi gotov stolarski element: izrada u radionici sa dostavom na gradilište i svim potrebnim materijalom u prvoklasnoj izvedbi; stolarska montaža na gradilištu; sve horizontalne i vertikalne transporte do mjesta ugradnje; eventualno potrebnu radnu skelu sa postavom i skidanjem (izuzima se fasadna skela); ostakljenje vrstom stakla naznačenom u pojedinoj stavci, sa kitanjem silikonskim kitom; izrada unutarnjih prozorskih klupčica; ličenje sa svim predradnjama, odnosno završna obrada premazima lazurnim bojama ili kompletne obloge plastificiranja ili premazi auto lakom kako je u pojedinoj stavci označeno; okov prvoklasan za funkcionalnu upotrebu sa naznakom proizvoda; čišćenje prostorija i okoliša nakon završetka radova; svu štetu i troškove popravaka kao posljedica nepažnje u toku izvedbe; troškove zaštite na radu; troškove atesta.</t>
  </si>
  <si>
    <t>Sve stolarske elemente ugrađene po ovim uvjetima izvode se od jelovine ili guste smreke, ukoliko nije drugačije označeno. Za predmete na otvorenom prostoru drvo može sadržavati 20-25% vlage, a za prozore i vrata može sadržavati 13-15%.</t>
  </si>
  <si>
    <t>Prije pristupa izradi stolarije izvođač je obavezan prekontrolirati količine i zidarske veličine otvora na gradilištu. Radioničke nacrte izrađuje izvođač stolarskih radova, dostavlja na usaglašavanje projektantu i Konzervatorskom odjelu Ministarstva kulture.</t>
  </si>
  <si>
    <t>Izvođač radova je dužan sa rukovodiocem gradilišta definirati redoslijed izrade i isporuke stolarskih elemenata, a u iznimnom slučaju mogu zapisnički utvrditi količine i zidarske veličine otvora ukoliko se izradom stolarije započinje prije izvođenja zidova kada se otvori mogu mjeriti na licu mjesta.</t>
  </si>
  <si>
    <t>Svi stolarski elementi isporučuju se na gradilište kao gotov finalni proizvod osim onog dijela stolarije koji se liči na gradilištu.</t>
  </si>
  <si>
    <t>Ličenu stolariju treba tako pripasati da sa slojem boje krila ne zapinju, a da u pogledu propustljivosti udovolje zahtjevu propisa.</t>
  </si>
  <si>
    <t>Sva stolarija kod dostave mora biti zaštićena, dok se finalno obrađeni proizvodi zaštićuju i nakon ugradbe od nenamjernog oštećenja, a što mora sadržavati jedinična cijena.</t>
  </si>
  <si>
    <t>U načelu se ličenje stolarije radi samo na unutarnjoj stolariji, a izuzetno na vanjskoj ako je već bila ličena. Vratna krila mogu se ličiti u radionici kompresorom.</t>
  </si>
  <si>
    <t>Svi drveni dovratnici i doprozornici prije mokre ugradbe moraju biti zaštićeni ljepenkom ili PVC folijom prema zidu i to sa svih ugradbenih strana.</t>
  </si>
  <si>
    <t>Jediničnom cijenom treba obuhvatiti: sav materijal, alat, mehanizaciju i uskladištenje, troškove radne snage za kompletan rad opisan u troškovniku, sve horizontalne i vertikalne transporte do mjesta ugradnje, eventualno potrebnu radnu skelu sa postavom i skidanjem (izuzima se fasadna skela), čišćenje prostorija i okoliša nakon završetka radova, svu štetu i troškove popravka kao posljedica nepažnje u toku izvedbe, troškove zaštite na radu, troškove atesta.</t>
  </si>
  <si>
    <t>Svi staklarski radovi moraju se izvesti prema Pravilniku o tehničkim normativima za projektiranje i izvođenje završnih radova u zgradarstvu i prema podacima iz projektne dokumentacije, te tehničkih uvjeta za izvođenje staklorezačkih radova.</t>
  </si>
  <si>
    <t>Materijal koji se upotrebljava za ostakljenje može biti ravno staklo vučeno, armirano ili liveno, staklarski kitovi i ambalaža od drveta.</t>
  </si>
  <si>
    <t>Izvođač radova treba sve mjere uzeti u naravi.</t>
  </si>
  <si>
    <t>Jediničnom cijenom treba obuhvatiti: sav materijal, alat, mehanizaciju i uskladištenje, troškove radne snage za kompletan rad opisan u troškovniku, sve horizontalne i vertikalne transporte do mjesta ugradnje, skidanje i namještanje vratnih krila i prozora, eventualno potrebnu radnu skelu sa postavom i skidanjem, čišćenje prostorija i okoliša objekta od otpadaka, svu štetu i troškove popravaka kao posljedica nepažnje u toku izvedbe, troškove zaštite na radu i troškove atesta.</t>
  </si>
  <si>
    <t>r.br.</t>
  </si>
  <si>
    <t>opis stavke</t>
  </si>
  <si>
    <t>jedinica</t>
  </si>
  <si>
    <t>količina</t>
  </si>
  <si>
    <t>jedinična cijena / kn</t>
  </si>
  <si>
    <t>ukupna cijena / kn</t>
  </si>
  <si>
    <t>kom</t>
  </si>
  <si>
    <t>STOLARSKI RADOVI UKUPNO:</t>
  </si>
  <si>
    <t>Predmet ovog dijela troškovnika su bravarski, stolarski, staklarski i ličilački radovi koji su u direktnoj vezi sa bravarskim radovima.</t>
  </si>
  <si>
    <t>Završna obrada čeličnih dijelova je ličenje vrstom i bojom završnog premaza po izboru projektanta. Kod aluminijskih prozora, vrata i stijena površinska obrada je elektrostatskim putem u boji po izboru projektanta.</t>
  </si>
  <si>
    <t>Kompletna površinska obrada svih materijala mora biti u skladu sa važećim propisima i uputama proizvođača primijenjenog materijala (sredstva), a prema zahtjevu projektanta.</t>
  </si>
  <si>
    <t>Prije početka izrade obavezno se moraju uskladiti mjere i količine na objektu. Željezni dijelovi spajaju se varenjem. Svaki sastav mora biti tako konstruktivno riješen da na vanjskim površinama nema vidljivih vijaka.</t>
  </si>
  <si>
    <t>Svi vijci i ostali dijelovi spajanja moraju biti izvedeni od nehrđajućeg čelika, aluminija ili nekog drugog antikorozivnog materijala.</t>
  </si>
  <si>
    <t>Specijalni umeci od tvrdog PVC materijala moraju osigurati kvalitetu i čisti sastav dvaju profila.</t>
  </si>
  <si>
    <t>Radioničke nacrte i detalje izrađuje izvođač radova i obavezno daje na suglasnost projektantu i Konzervatorskom odjelu Ministarstva kulture.</t>
  </si>
  <si>
    <t>Svi tehnički i fizikalni zahtjevi trebaju biti ispunjeni prema propisima ili prema posebnim traženjima projektanta.</t>
  </si>
  <si>
    <t>Konstrukcija mora biti dimenzionirana tako da sigurno prihvaća opterećenje i funkcije elemenata. Sve nosive dijelove statički provjeriti.</t>
  </si>
  <si>
    <t>Standardni okov domaće proizvodnje za funkcionalnu upotrebu uz predočenje uzorka projektantu na odobrenje.</t>
  </si>
  <si>
    <t>Svi bravarski elementi po mogućnosti ugrađuju se "suhim" postupkom (bez upotrebe morta), tj. prethodno ugrađena sidra varenjem ili vijcima ili pak posredstvom plastičnih ili metalnih čepova, što će u pojedinom detalju biti određeno. Sve reške između metala i betona (zida) moraju biti brtvljene ili kitane akrilnim, silikonskim ili TIO kitom.</t>
  </si>
  <si>
    <t>Za sve radove predviđene troškovnikom izvođač radova je dužan pribaviti ateste od odgovarajućih instituta, za kvalitetu materijala, površinske obrade, ispravnost po izvođaču predloženih detalja kao i antikorozivne zaštite.</t>
  </si>
  <si>
    <t>Jediničnom cijenom treba obuhvatiti (ukoliko nije drugačije izričito navedeno): sav materijal za izradu gotovog proizvoda a prema shemi i detaljima, alat, mehanizaciju i uskladištenje, potreban okov za funkcionalnu upotrebu, uzimanje potrebnih izmjera na objektu, troškove radne snage za kompletan rad opisan u troškovniku, troškove bravarske montaže sa brtvljenjem i zaštitom, jednokratni osnovni premaz prema uvjetima antikorozivne zaštite u radioni i kompletnu zaštitu sa finalnom obradom ličenjem ili plastificiranjem ili eloksiranjem alu profila, ostakljenje sa staklom označenim u shemi bravarije, sve horizontalne i vertikalne transporte do mjesta montaže, radnu skelu (izuzima se fasadna skela), čišćenje nakon završetka radova, svu štetu kao i troškove popravka kao posljedica nepažnje u toku izvedbe, troškove zaštite na radu i troškove atesta.</t>
  </si>
  <si>
    <t>m¹</t>
  </si>
  <si>
    <t>m²</t>
  </si>
  <si>
    <t>BRAVARSKI RADOVI UKUPNO:</t>
  </si>
  <si>
    <t>Kod izvedbe zidarskih radova trebaju se u svemu primjenjivati postojeći propisi i standardi. Materijali koji se upotrebljavaju kod zidarskih radova moraju biti ispravni, a po svojim dimenzijama i čvrstoći moraju odgovarati svrsi kojoj su namijenjeni. Odgovorna osoba dužna je pregledati materijal prije ugradbe.</t>
  </si>
  <si>
    <t>Zidarski radovi moraju biti izvedeni točno po mjerama označenim u izvedbenim nacrtima. Izvedeni zidovi moraju biti sposobni da podnesu predviđeno opterećenje, moraju biti stabilni i u svemu moraju zadovoljavati propise. Opeka za zidanje mora biti dobro pečena, a materijal iz kojeg je pravljena ne smije sadržavati salitru. Ukoliko na zidovima izbija salitra treba ih četkom očistiti i oprati rastvorom solne kiseline u vodi (omjer 1:10) o trošku izvođača i dodavati sredstvo protiv izbijanja salitre u mort. Marke opeke označene u stavci moraju odgovarati normativima za oblaganje.</t>
  </si>
  <si>
    <t>Zidati u potpuno vodoravnim redovima, a reške moraju biti između opeke u oba smjera širine 1 - 1,5 cm. Pri zidanju reške dobro zapuniti mortom, a na plohama koje će se kasnije žbukati moraju biti prazne na dubini od 2 cm zbog bolje veze žbuke sa zidovima, ukoliko nije u stavci drugačije označeno.</t>
  </si>
  <si>
    <t>Zidanje se mora izvoditi pravilnim zidarskim vezom, a preklop mora iznositi najmanje jednu četvrtinu dužine zidnog elementa; ako se zidanje izvodi za vrijeme zimskog perioda moraju se poduzeti potrebne mjere zaštite protiv mraza.</t>
  </si>
  <si>
    <t>Zidovi čije zidanje nije završeno prije nastupa zimskih mrazeva moraju se zaštiti na odgovarajući način.</t>
  </si>
  <si>
    <t>Vapno treba prosijati, da ne bi u njemu ostale grudice negašenog morta i mora odgovarati normativima standarda.</t>
  </si>
  <si>
    <t>Pri zidanju ostaviti otvore za kanale, instalacije i sl. prema projektu. Kod zidova od 7 i 12 cm iznad vrata uključiti izradu i montažu armirano - betonskih montažnih nadvoja. Pri obračunu količina svi otvori se odbijaju po zidarskim mjerama, uključujući nadvoje.</t>
  </si>
  <si>
    <t>Prije početka žbukanja treba plohe dobro očistiti i navlažiti, a naročito rešetke koje moraju biti udubljene cca 2 cm od plohe zida. Zidove od betona i siporeksa prije žbukanja prskati sa rijetkim cementnim mortom. Kod žbukanja fini sloj se nabacuje tek nakon što je prvi sloj posve suh. Kod žbukanja u dva sloja ukupna debljina žbuke treba biti 2 - 2,5 cm. Finu žbuku izraditi tako da površina bude posve ravna i glatka, a uglove i bridove zida i stropa izvesti oštro, ukoliko u troškovniku nije drukčije označeno.</t>
  </si>
  <si>
    <t>Materijali za fasaderske radove moraju odgovarati normativima, tehničkim uvjetima i drugim propisima.</t>
  </si>
  <si>
    <t>Investitor ima pravo provjeriti materijal kojim izvođač izvodi radove. U tu svrhu izvođač je dužan dati uzorke materijala na ispitivanje. Lošim materijalom radovi se ne mogu izvoditi.</t>
  </si>
  <si>
    <t>Fasaderski radovi ne smiju se izvoditi  po lošem vremenu koje bi moglo utjecati na kvalitetu radova. Prije početka fasaderskih radova na fasadnim površinama moraju biti izvedeni svi prethodni radovi. Za radove na visini preko 2 m od poda mora se prethodno postaviti skela. Fasaderski radovi moraju biti stručno dobro izvedeni. Na dovršenoj fasadi ne smiju se primjećivati tragovi četke, kista ili valjka. Sloj boja mora biti ujednačene jakosti i bez mrlja. Dovršene radove izvođač je dužan uredno predati investitoru. Mjerenje i način obračunavanja vrši se prema prosječnim normama u građevinarstvu.</t>
  </si>
  <si>
    <t>Izmjere i obračun vrši se prema "Prosječnim normama u građevinarstvu" po m¹, m² i komadu. Jedinična cijena treba sadržavati: sav rad i prijevoz, sav materijal (uključujući sav pomoćni materijal za ugradnju kao mort ljepenku, pričvrsnice itd.), sva potrebna bušenja i dubljenja, potrebna krpanja, izrada i postava drvenih trapezastih letvica za limariju, svu skelu.</t>
  </si>
  <si>
    <t>5.</t>
  </si>
  <si>
    <t>ZAVRŠNI ZIDARSKI RADOVI UKUPNO:</t>
  </si>
  <si>
    <t>Kamenorezačke radove izvesti na mjestima određenim projektom po opisu troškovnika, te u skladu sa postojećim standardima.</t>
  </si>
  <si>
    <t>Metalna spojna mjesta sredstva moraju biti od nehrđajućih materijala.</t>
  </si>
  <si>
    <t>Sav materijal koji nije obuhvaćen standardima mora imati ateste od za to ovlaštenih organizacija.</t>
  </si>
  <si>
    <t>Prije polaganja opločenja izvođač je dužan ispitati podlogu. Ako je podloga neispravna izvođač je dužan o tome obavijestiti nadzornog organa odnosno izvođača.</t>
  </si>
  <si>
    <t>Vezni  materijal  je  cementni  mort 1:2 na zidnom odnosno 1:3 na podnom opločenju.</t>
  </si>
  <si>
    <t>Dobava, izrada i postava kamenih ploča kao završnog sloja na podu konobe. Ploče su dimenzija 40cm x slobodno, štokane i četkane, od benkovačkog kamena debljine cca 3 cm. Kamen se polaže postavljaju se na podlogu od polusuhe mješavine cementa i pijeska debljine 3-5 cm, i podlijevaju cementnim mlijekom te se tako lijepe na podlogu od betona, fuge se zapunjavaju stabdardnim materijalim aza fugiranje u boji kamena. U cijenu je uključen sav potreban rad i materijal za izvedbu uključivo i vezna sredstva.</t>
  </si>
  <si>
    <t>Tijekom izvođenja radova treba obratiti pažnju na atmosferske prilike. Vanjski radovi se ne smiju izvoditi u slučaju oborina, magle, zraka prezasićenog  vlagom, te jakog vjetra i temperature ispod +5°C. Premazi i obojenja moraju biti postojani na svjetlo i otporni na pranje vodom, a na vanjskim plohama otporni na atmosferilije. Svi soboslikarski radovi moraju se izvesti prema izabranim uzorcima. Izvođač je dužan prije početka rada pregledati podloge i ustanoviti da li su sposobne za predviđenu obradu. Ako na podlozi postoje bilo kakvi nedostaci koji se mogu odraziti na kvalitetu radova, izvođač je dužan na to upozoriti naručitelja  radova jer se naknadno pozivanje na lošu podlogu neće uvažiti.</t>
  </si>
  <si>
    <t>Izvođač može započeti radove tek kad su iz prostorije odstranjeni svi otpaci i drugo što bi moglo smetati izvedbi. Za sve vrste soboslikarsko-ličilačkih radova podloge moraju biti čiste od prašine i druge prljavštine kao što su: smole, ulja, masti, čađa, gar, bitumen, cement, mort  i dr. Bojati ili ličiti dopušteno je samo na suhu i pripremljenu podlogu.</t>
  </si>
  <si>
    <t>Unutrašnji zidovi prostorija prvo se izravnavaju, gletaju specijalnim postavama  koje moraju dobro prilijegati na podlogu i nakon sušenja tvoriti vrlo čvrstu podlogu za bojanje disperzivnim bojama.</t>
  </si>
  <si>
    <t>Vanjski ličilački radovi ne smiju se izvoditi po lošem vremenu, koje bi moglo štetiti kvaliteti radova (npr. hladnoća, oborine, magla, jak vjetar i sl.). Zabranjeno je bacati u kanalizaciju i sanitarne uređaje  ostatke boje, vapna, gipsa, kita i drugog materijala.</t>
  </si>
  <si>
    <r>
      <t>Površine zidova obračunavaju se bez odbijanja otvora manjih od 3 m</t>
    </r>
    <r>
      <rPr>
        <vertAlign val="superscript"/>
        <sz val="12"/>
        <color rgb="FF000000"/>
        <rFont val="Arial"/>
        <family val="2"/>
      </rPr>
      <t>2</t>
    </r>
    <r>
      <rPr>
        <sz val="12"/>
        <color rgb="FF000000"/>
        <rFont val="Arial"/>
        <family val="2"/>
      </rPr>
      <t>, a otvori veći od 3 m</t>
    </r>
    <r>
      <rPr>
        <vertAlign val="superscript"/>
        <sz val="12"/>
        <color rgb="FF000000"/>
        <rFont val="Arial"/>
        <family val="2"/>
      </rPr>
      <t>2</t>
    </r>
    <r>
      <rPr>
        <sz val="12"/>
        <color rgb="FF000000"/>
        <rFont val="Arial"/>
        <family val="2"/>
      </rPr>
      <t xml:space="preserve"> odbijaju se, ali se posebno obračunavaju špalete i to m</t>
    </r>
    <r>
      <rPr>
        <vertAlign val="superscript"/>
        <sz val="12"/>
        <color rgb="FF000000"/>
        <rFont val="Arial"/>
        <family val="2"/>
      </rPr>
      <t>1</t>
    </r>
    <r>
      <rPr>
        <sz val="12"/>
        <color rgb="FF000000"/>
        <rFont val="Arial"/>
        <family val="2"/>
      </rPr>
      <t xml:space="preserve"> za m</t>
    </r>
    <r>
      <rPr>
        <vertAlign val="superscript"/>
        <sz val="12"/>
        <color rgb="FF000000"/>
        <rFont val="Arial"/>
        <family val="2"/>
      </rPr>
      <t>2</t>
    </r>
    <r>
      <rPr>
        <sz val="12"/>
        <color rgb="FF000000"/>
        <rFont val="Arial"/>
        <family val="2"/>
      </rPr>
      <t>.</t>
    </r>
  </si>
  <si>
    <t>SOBOSLIKARSKI I LIČILAČKI RADOVI UKUPNO:</t>
  </si>
  <si>
    <t>REKAPITULACIJA OBRTNIČKIH RADOVA</t>
  </si>
  <si>
    <t>B.</t>
  </si>
  <si>
    <t>OBRTNIČKI RADOVI UKUPNO</t>
  </si>
  <si>
    <t>RADOVI SVEUKUPNO</t>
  </si>
  <si>
    <t>ZEMLJANI RADOVI I RUŠENJA</t>
  </si>
  <si>
    <t>1.1.</t>
  </si>
  <si>
    <t>Količina prevezenog materijala mjeri se u m³ materijala prije rušenje bez korekcije s koeficijenta rastresitosti.</t>
  </si>
  <si>
    <t>m³</t>
  </si>
  <si>
    <t>ZEMLJANI RADOVI I RUŠENJA UKUPNO</t>
  </si>
  <si>
    <t>TESARSKI RADOVI</t>
  </si>
  <si>
    <t>2.1.</t>
  </si>
  <si>
    <t>Izrada, postavljanje, skidanje i čišćenje oplate za ravnu armiranobetonsku stropnu ploču razizemlja kaštela u prostoriji Izložba 9 sa svim potrebnim podupiranjima.</t>
  </si>
  <si>
    <t>a) obična oplata</t>
  </si>
  <si>
    <t>2.2.</t>
  </si>
  <si>
    <t>Izrada, postavljanje, skidanje i čišćenje oplate za ravnu armiranobetonsku stropnu ploču prizemlja kaštela u prostoriji Izložba 11 sa svim potrebnim podupiranjima.</t>
  </si>
  <si>
    <t>a) kosa glatka oplata</t>
  </si>
  <si>
    <t>2.3.</t>
  </si>
  <si>
    <t xml:space="preserve">Dobava, izrada i postavljanje drvene krovne konstrukcije trostrešnog krovišta kule kaštela prema projektu iz drvene građe od četinara (jela/smreka) lijepljeno lamelirano drvo GL24h. Spojna sredstva i okov zaštićeni od korozije pocinčavanjem. </t>
  </si>
  <si>
    <r>
      <t>m</t>
    </r>
    <r>
      <rPr>
        <sz val="12"/>
        <color indexed="8"/>
        <rFont val="Arial"/>
        <family val="2"/>
      </rPr>
      <t>³</t>
    </r>
  </si>
  <si>
    <t>TESARSKI RADOVI UKUPNO</t>
  </si>
  <si>
    <t>ARMIRAČKI RADOVI</t>
  </si>
  <si>
    <t>3.1.</t>
  </si>
  <si>
    <t>Nabava, obrada (sječenje i savijanje te krojenje, rezanje rupa), doprema na gradilište postava i povezivanje armature za  podne ploče, krovne ploče, kose i ravne; čelik B500 B.</t>
  </si>
  <si>
    <r>
      <t xml:space="preserve">a) Rebraste šipke </t>
    </r>
    <r>
      <rPr>
        <sz val="12"/>
        <color indexed="8"/>
        <rFont val="Arial"/>
        <family val="2"/>
      </rPr>
      <t>Ø ≤ 12 mm</t>
    </r>
  </si>
  <si>
    <t xml:space="preserve"> kg</t>
  </si>
  <si>
    <r>
      <t xml:space="preserve">b) Rebraste šipke </t>
    </r>
    <r>
      <rPr>
        <sz val="12"/>
        <color indexed="8"/>
        <rFont val="Arial"/>
        <family val="2"/>
      </rPr>
      <t>Ø ≥ 14 mm</t>
    </r>
  </si>
  <si>
    <t>e) Mreže od rebrastih žica Q 335</t>
  </si>
  <si>
    <t>g) Mreže od rebrastih žica Q 503</t>
  </si>
  <si>
    <t>ARMIRAČKI RADOVI UKUPNO</t>
  </si>
  <si>
    <t>BETONSKI RADOVI</t>
  </si>
  <si>
    <t>4.1.</t>
  </si>
  <si>
    <t>Nabavka i strojna ugradnja betona za stropne ploče kaštela. Debljina ploča 14 cm i 18 cm; od betona C30/37.</t>
  </si>
  <si>
    <t>- vodoravne</t>
  </si>
  <si>
    <t>- kose ploče sa serklažima</t>
  </si>
  <si>
    <t>BETONSKI RADOVI UKUPNO</t>
  </si>
  <si>
    <t>ZIDARSKI RADOVI</t>
  </si>
  <si>
    <t>5.1.</t>
  </si>
  <si>
    <t xml:space="preserve">Radove izvoditi prema tehnologiji kojom je izveden postojeći zid i/ili prema tehnologiji proizvođača građevinskih proizvoda za popravak ovakvih građevina usklađenoj s Upravom za zaštitu kulturne baštine. </t>
  </si>
  <si>
    <t>5.2.</t>
  </si>
  <si>
    <t>ZIDARSKI RADOVI UKUPNO</t>
  </si>
  <si>
    <t>MONTAŽNI RADOVI</t>
  </si>
  <si>
    <t>6.1.</t>
  </si>
  <si>
    <t>Dobava izrada i montaža čelične konstrukcije okvira za ojačanje novog kamenog ziđa uz kulu kaštela. Sklopovi izrađeni u radionici u zavarenoj izvedbi iz čelika S235 prema radioničkim nacrtima. Glavna nosiva konstrukcija se izvodi od pravokutnih cijevnih profila. Montaža na gradilištu u vijčanoj izvedbi vijcima kvalitete 5.6.</t>
  </si>
  <si>
    <t>Antikorozivna zaštita premazima (2 osnovna). Nakon postavljanja konstrukcija se ispunjava i potpuno oblaže kamenim ziđem.</t>
  </si>
  <si>
    <t>kg</t>
  </si>
  <si>
    <t>MONTAŽNI RADOVI UKUPNO</t>
  </si>
  <si>
    <t>REKAPITULACIJA</t>
  </si>
  <si>
    <t>GRAĐEVINSKI RADOVI NA KONSTRUKCIJI KAŠTELA</t>
  </si>
  <si>
    <t>TROŠKOVNIK - GRAĐEVINSKO OBRTNIČKIH RADOVA NA KAŠTELU</t>
  </si>
  <si>
    <t>A.</t>
  </si>
  <si>
    <t>GRAĐEVINSKI RADOVI</t>
  </si>
  <si>
    <t>A.I.</t>
  </si>
  <si>
    <t>RUŠENJA I DEMONTAŽE</t>
  </si>
  <si>
    <t>A.II.</t>
  </si>
  <si>
    <t>IZOLATERSKI RADOVI</t>
  </si>
  <si>
    <t>OBRTNIČKI RADOVI</t>
  </si>
  <si>
    <t>B.I.</t>
  </si>
  <si>
    <t>FASADERSKI RADOVI</t>
  </si>
  <si>
    <t>B.II.</t>
  </si>
  <si>
    <t>KROVOPOKRIVAČKI RADOVI</t>
  </si>
  <si>
    <t>B.III.</t>
  </si>
  <si>
    <t>KERAMIČARSKI RADOVI</t>
  </si>
  <si>
    <t>B.VIII.</t>
  </si>
  <si>
    <t>Prije početka rušenja pojedinih elemenata, a naročito prije početka odvoza srušenog ili demontiranog materijala sa gradilišta, izvođač treba poduzeti sve mjere radi zaštite okoline i ljudi.</t>
  </si>
  <si>
    <t>Sva rušenja i demontaže treba izvršiti pažljivo kako ne bi došlo do nepotrebnog oštećivanja građevinskih elemenata koji zadržavaju oblik, položaj i funkciju.</t>
  </si>
  <si>
    <t>Prilikom izvođenja radova obavezno se pridržavati svih mjera zaštite pri radu u skladu sa zakonskim propisima, normama i uzancama.</t>
  </si>
  <si>
    <t>Demontaža vanjskih ulaznih punih drvenih dvodijelnih dvokrilnih vrata uključivši i dovratnike radi rekonstrukcije. Vrata su dimenzija 130 x 190 cm.</t>
  </si>
  <si>
    <t>Demontaža vanjskih ulaznih punih drvenih dvokrilnih vrata s nadsvjetlom uključivši i dovratnike. Vrata su dimenzija 130 x 210 cm. Uključen odvoz demontiranog materijala na deponiju.</t>
  </si>
  <si>
    <t>Demontaža vanjskih ulaznih ostakljenih drvenih dvodijelnih jednokrilnih vrata s nadsvjetlom uključivši i dovratnike. Vrata su dimenzija 80 x 200 cm. Uključen odvoz demontiranog materijala na deponiju.</t>
  </si>
  <si>
    <t>Demontaža vanjskih ulaznih punih drvenih dvokrilnih vrata uključivši i dovratnike radi rekonstrukcije. Vrata su dimenzija 180 x 210 cm.</t>
  </si>
  <si>
    <t>Demontaža vanjskih ulaznih punih drvenih jednokrilnih vrata uključivši i dovratnike. Vrata su dimenzija 130 x 205 cm. Uključen odvoz demontiranog materijala na deponiju.</t>
  </si>
  <si>
    <t>Demontaža vanjskih ulaznih punih drvenih dvokrilnih vrata uključivši i dovratnike radi rekonstrukcije. Vrata su dimenzija 235 x 380 cm.</t>
  </si>
  <si>
    <t>Demontaža vanjskih ulaznih punih drvenih dvokrilnih vrata uključivši i dovratnike. Vrata su dimenzija 110 x 205 cm. Uključen odvoz demontiranog materijala na deponiju.</t>
  </si>
  <si>
    <t>Demontaža jednodijelnog jednokrilnog drvenog prozora uključivši doprozornike i pune drvene škure. Prozor je dimenzija 60 x 60 cm. Uključen odvoz cjelokupnog demontiranog materijala na deponiju.</t>
  </si>
  <si>
    <t>Demontaža jednodijelnog dvokrilnog drvenog prozora uključivši doprozornike i pune drvene škure. Prozor je dimenzija 80 x 90 cm. Uključen odvoz cjelokupnog demontiranog materijala na deponiju.</t>
  </si>
  <si>
    <t>Demontaža jednodijelnog dvokrilnog drvenog prozora uključivši doprozornike i pune drvene škure. Prozor je dimenzija 102 x 150 cm. Uključen odvoz cjelokupnog demontiranog materijala na deponiju.</t>
  </si>
  <si>
    <t>11.</t>
  </si>
  <si>
    <t>Demontaža jednodijelnog dvokrilnog drvenog prozora uključivši doprozornike i pune drvene škure. Prozor je dimenzija 110 x 130 cm. Uključen odvoz cjelokupnog demontiranog materijala na deponiju.</t>
  </si>
  <si>
    <t>12.</t>
  </si>
  <si>
    <t>Demontaža jednodijelnog jednokrilnog drvenog prozora uključivši i doprozornike. Prozor je dimenzija 20 x 50 cm. Uključen odvoz cjelokupnog demontiranog materijala na deponiju.</t>
  </si>
  <si>
    <t>13.</t>
  </si>
  <si>
    <t>Demontaža jednodijelnog jednokrilnog drvenog prozora uključivši doprozornike i pune drvene škure. Prozor je dimenzija 50 x 50 cm. Uključen odvoz cjelokupnog demontiranog materijala na deponiju.</t>
  </si>
  <si>
    <t>14.</t>
  </si>
  <si>
    <t>Demontaža jednodijelnog jednokrilnog drvenog prozora uključivši doprozornike i pune drvene škure. Prozor je dimenzija 70 x 70 cm. Uključen odvoz cjelokupnog demontiranog materijala na deponiju.</t>
  </si>
  <si>
    <t>15.</t>
  </si>
  <si>
    <t>Demontaža jednodijelnog dvokrilnog drvenog prozora uključivši doprozornike i pune drvene škure. Prozor je dimenzija 102 x 126 cm. Uključen odvoz cjelokupnog demontiranog materijala na deponiju.</t>
  </si>
  <si>
    <t>16.</t>
  </si>
  <si>
    <t>Demontaža unutrašnjih drvenih punih jednokrilnih vrata uključivši i dovratnike. Vrata su veličine 80 x 207 cm. Uključen odvoz cjelokupnog demontiranog materijala na deponiju.</t>
  </si>
  <si>
    <t>17.</t>
  </si>
  <si>
    <t>Demontaža unutrašnjih drvenih punih jednokrilnih vrata uključivši i dovratnike. Vrata su veličine 90 x 200 cm. Uključen odvoz cjelokupnog demontiranog materijala na deponiju.</t>
  </si>
  <si>
    <t>18.</t>
  </si>
  <si>
    <t>Demontaža unutrašnjih drvenih punih jednokrilnih vrata uključivši i dovratnike. Vrata su veličine 80 x 200 cm. Uključen odvoz cjelokupnog demontiranog materijala na deponiju.</t>
  </si>
  <si>
    <t>19.</t>
  </si>
  <si>
    <t>Demontaža unutrašnjih drvenih punih jednokrilnih vrata uključivši i dovratnike. Vrata su veličine 70 x 180 cm. Uključen odvoz cjelokupnog demontiranog materijala na deponiju.</t>
  </si>
  <si>
    <t>20.</t>
  </si>
  <si>
    <t>Demontaža unutrašnjih drvenih punih jednokrilnih vrata uključivši i dovratnike. Vrata su veličine 70 x 210 cm. Uključen odvoz cjelokupnog demontiranog materijala na deponiju.</t>
  </si>
  <si>
    <t>21.</t>
  </si>
  <si>
    <t>Demontaža unutrašnjih drvenih punih jednokrilnih vrata uključivši i dovratnike. Vrata su veličine 80 x 210 cm. Uključen odvoz cjelokupnog demontiranog materijala na deponiju.</t>
  </si>
  <si>
    <t>22.</t>
  </si>
  <si>
    <t>Demontaža unutrašnjeg jednokrilnog drvenog prozora uključivši i doprozornike. Prozor je dimenzija 80 x 110 cm. Uključen odvoz cjelokupnog demontiranog materijala na deponiju.</t>
  </si>
  <si>
    <t>23.</t>
  </si>
  <si>
    <t>Demontaža unutrašnjeg L stubišta izrađenog od sandučastih i I profila od crne bravarije sa punim drvenim gazištima. Uključena i demontaža ograda od sandučastih profila s jedne strane pričvršćenih na nosivu konstrukciju stubišta, a s druge strane preko sandučastih profila usidrena u kameni zid, zajedno sa drvenim rukohvatom. Uključen odvoz cjelokupnog demontiranog materijala na deponiju.</t>
  </si>
  <si>
    <t>24.</t>
  </si>
  <si>
    <t>Demontaža ograda od sandučastih profila usidrenih u nosivu međukatnu konstrukciju, zajedno sa drvenim rukohvatom. Uključen odvoz cjelokupnog demontiranog materijala na deponiju.</t>
  </si>
  <si>
    <t>25.</t>
  </si>
  <si>
    <t>Demontaža unutrašnjeg drvenog L stubišta. Stubište je sa drvenim tetivama, punim drvenim gazištima i drvenim rukohvatom. Uključen odvoz cjelokupnog demontiranog materijala na deponiju.</t>
  </si>
  <si>
    <t>26.</t>
  </si>
  <si>
    <t>Demontaža wc školjki u sanitarijama. U stavku uključena demontaža i blindiranje svih instalacijskih dovoda i odvoda. Uključen odvoz cjelokupnog demontiranog materijala na deponiju.</t>
  </si>
  <si>
    <t>27.</t>
  </si>
  <si>
    <t>Demontaža umivaonika sa slavinama i pripadajućim sifonima, zrcalima i policama u sanitarijama. U stavku uključena demontaža i blindiranje svih instalacijskih dovoda i odvoda. Uključen odvoz cjelokupnog demontiranog materijala na deponiju.</t>
  </si>
  <si>
    <t>28.</t>
  </si>
  <si>
    <t>Demontaža svih postojećih limenih žljebova i oluka. Uključen odvoz cjelokupnog demontiranog materijala na deponiju.</t>
  </si>
  <si>
    <t>29.</t>
  </si>
  <si>
    <t>Skidanje (otucanje) postojeće unutarnje žbuke. Predviđa se skidanje žbuke na oštećenim zidovima i stropovima u debljini do nosive konstrukcije s tim da će se stvarna količina odrediti nakon kompletne analize postojećeg stanja od strane stručnih osoba i obavljenih radova. Sva skela i potrebna zaštita, kao i odvoz cjelokupnog demontiranog materijala na deponiju uključeni u cijenu stavke.</t>
  </si>
  <si>
    <t>30.</t>
  </si>
  <si>
    <t>Rušenje keramičkih pločica na podovima i zidovima. Sve soklove i kutne letvice obuhvatiti stavkom. Odvoz cjelokupnog srušenog materijala na deponiju uključen u cijenu stavke.</t>
  </si>
  <si>
    <t>31.</t>
  </si>
  <si>
    <t>Skidanje postojećeg pokrova od kupe kanalice na čitavoj površini krovišta zajedno sa svim limenim opšavima, letvama krovišta i ostalim slojevima do nosive konstrukcije krovišta. Obračun po horizontalnoj projekciji krova. Sva potrebna skela i zaštita, kao i odvoz demontiranog materijala na deponiju uključeni u cijenu stavke.</t>
  </si>
  <si>
    <t>32.</t>
  </si>
  <si>
    <t>Skidanje postojećeg krovišta iznad kule sa završnim pokrovom od kupe kanalice na čitavoj površini krovišta zajedno sa svim limenim opšavima, letvama krovišta i ostalim slojevima do nosive konstrukcije krovišta. Obračun po horizontalnoj projekciji krova. Sva potrebna skela i zaštita, kao i odvoz demontiranog materijala na deponiju uključeni u cijenu stavke.</t>
  </si>
  <si>
    <t>33.</t>
  </si>
  <si>
    <t>Demontaža vanjskog čeličnog stubišta. Uključen odvoz cjelokupnog demontiranog materijala na deponiju.</t>
  </si>
  <si>
    <t>34.</t>
  </si>
  <si>
    <t>Demontaža željezne konstrukcije sjenice iznad ulaza u kulu. Uključen odvoz cjelokupnog demontiranog materijala na deponiju.</t>
  </si>
  <si>
    <t>35.</t>
  </si>
  <si>
    <t>Demontaža završne kamene obloge ispred ulaza u kulu radi izravnanja i rekonstrukcije poda. Demontirani kamen sačuvati radi ponovne ugradnje.</t>
  </si>
  <si>
    <t>36.</t>
  </si>
  <si>
    <t>Skidanje (otucanje) postojeće vanjske žbuke. Predviđa se skidanje žbuke na oštećenim zidovima u debljini do nosive konstrukcije s tim da će se stvarna količina odrediti nakon kompletne analize postojećeg stanja od strane stručnih osoba i obavljenih radova. Sva skela i potrebna zaštita, kao i odvoz cjelokupnog demontiranog materijala na deponiju uključeni u cijenu stavke.</t>
  </si>
  <si>
    <t>37.</t>
  </si>
  <si>
    <t>Čišćenje vanjskih reški na kamenim zidovima na kuli i ziđu oko unutrašnjeg dvorišta kaštela pjeskarenjem do dubine od cca 3 cm sa uklanjanjem nevezanih dijelova i prašine, a radi rekonstrukcije ziđa sa reparacijom reški i ojačanjima oko pukotina. Sva skela i potrebna zaštita, kao i odvoz cjelokupnog demontiranog materijala na deponiju uključeni u cijenu stavke. Obračun po površni zida.</t>
  </si>
  <si>
    <t>RUŠENJA I DEMONTAŽE UKUPNO:</t>
  </si>
  <si>
    <t>Ovi radovi obuhvaćaju izradu hidroizolacije podruma i vanjske toplinske izolacije zidova i krova.</t>
  </si>
  <si>
    <t>Svi materijali predviđeni za izvođenje izolaterskih radova su ispitani kod ovlaštenih institucija za ispitivanje materijala kako bi se pokazalo da posjeduju svojstva zahtijevana važećim propisima. U sastavu su nabrojeni svi materijali predviđeni za ugradnju s popisom uz ovo projektno rješenje, bitnih karakteristika koji je potrebno dokazati odgovarajućim dokumentom. Materijali za izolaciju moraju biti deponirani do ugradnje, propisno odležani te zaštićeni nakon ugradnje, u svemu prema uputama proizvođača materijala.</t>
  </si>
  <si>
    <t>Hidroizolacija</t>
  </si>
  <si>
    <t xml:space="preserve">Izolacija treba prilegnuti na površinu ravno, bez nabora i mjehura. </t>
  </si>
  <si>
    <t>Onečišćene podloge (zemlja, ulje i sl.) čistiti mehanički i vodom, te sredstvima koja propisuje i dozvoljava proizvođač izolacijskog materijala.</t>
  </si>
  <si>
    <t>Izolacijske traka treba rezati ravno i pravokutno. Zaderani i krpani komadi isključeni su od ugradbe. Svi preklopi moraju biti najmanje 10 cm široki i lijepljeni hladnim ili vrućim postupkom prema uputi proizvođača.</t>
  </si>
  <si>
    <t xml:space="preserve">Preklopi višeslojnih izolacijskih traka ne smiju ležati jedan na drugom, već moraju biti pomaknuti. </t>
  </si>
  <si>
    <t>Kod rada s vrućim bitumenskim premazima i varenim ljepenkama pažnju obratiti na zaštitu od požara zbog velike zapaljivosti bitumena. U slučaju požara gasiti pijeskom ili pjenom. Gašenje vodom je opasno zbog prskanja vrelog bitumena.</t>
  </si>
  <si>
    <t>Penetrirajući premazi na silikatnoj osnovi nanose se neposredno nakon vezanja betona, odnosno nakon skidanja oplate tj. na vlažnu betonsku podlogu u 3 ili više premaza razne gustoće. Spoj horizontalne i vertikalne izolacije izvodi se bubrećim kitovima koji se postavljaju u rešku na dnu AB zida .</t>
  </si>
  <si>
    <t>Ukoliko se naknadno ustanovi tj. pojavi vlaga, zbog nesolidne izvedbe, ne dozvoljava se krpanje već se mora ponovno izvesti izolacija cijele površine na trošak izvođača. Izvođač mora o svom trošku izvesti, popraviti i ponovno montirati opremu i pojedine građevinske i obrtničke radove koji se prilikom ponovne izvedbe oštete ili se moraju demontirati.</t>
  </si>
  <si>
    <t>Kvaliteta ugrađene hidroizolacije dokazuje se vodenom probom od min. 24 sata.</t>
  </si>
  <si>
    <t>Obračun se vrši prema tlocrtnoj površini hidroizolacije bez dodatka na razvijenu površinu, odnosno prema opisu u troškovniku.</t>
  </si>
  <si>
    <t>Jedinična cijena hidroizolacijskih radova sadrži: dobavu kompletnog materijala sa troškovima transporta, sav rad, alat i strojeve, čišćenje ploha prije izvedbe izolacije sa zaljevanjem eventualnih reški, poduzimanje mjera po HTZ i drugim postojećim propisima, čišćenje nakon dovršetka radova.</t>
  </si>
  <si>
    <t>Toplinska izolacija</t>
  </si>
  <si>
    <t>Toplinsku izolaciju pričvrstiti na nosivu konstrukciju u skladu s uputama proizvođača. Posebnu pažnju posvetiti toplinskim mostovima, odnosno prekidanju istih.</t>
  </si>
  <si>
    <t>Toplinsku izolaciju u stalno vlažnom okolišu poput podruma, inverznog krova i sl. izvesti od XPS ploča otpornih na vlagu.</t>
  </si>
  <si>
    <t>Obračun se vrši prema površini toplinske izolacije, odnosno prema opisu u troškovniku u m².</t>
  </si>
  <si>
    <t>Jedinična cijena radova na toplinskoj izolaciji sadrži: dobavu kompletnog materijala sa troškovima transporta, sav rad, alat i strojeve, čišćenje ploha prije izvedbe, poduzimanje mjera po HTZ i drugim postojećim propisima, čišćenje nakon dovršetka radova.</t>
  </si>
  <si>
    <t>Dobava i postava hidroizolacije spojeva krovnih ploha i zidova na starim zgradama uz kaštel mekom PVC-P trakom debljine 2 mm. Traka se postavlja preko završne obloge od kupe kanalice u širini od minimalno 15 cm i diže vertikalno na zidove do pune visine zida ili najmanje 30 cm. Spojevi trake preklapaju se u širini od 5,0 cm i vare vrućim zrakom. Rubovi trake mehanički se fiksiraju za podlogu i dodatno obrađuju sa dva sloja hladnog polimerbitumenskog premaza, armirana slojem staklene mrežice. Hidroizolacija u bijeloj boji pročelja otporna na insolaciju.</t>
  </si>
  <si>
    <t>Hidroizolacija podova sanitarija sa dvokomponentnim visokoelastičnim hidroizolacijskim cementnim mortom koji se polaže kao podloga keramičkim pločicama direktno na glazuru. Cementni mort se polaže na prethodno očišćenu podlogu te premazanu primerom u dva sloja na plastičnoj mrežici. Dilatacione trake, kutne trake i sl. uračunati u cijenu postave. Sve ostalo izvesti prema pravilima struke i uputama proizvođača. Hidroizolaciju dignuti i na zidove do visine sokla od 8 cm.</t>
  </si>
  <si>
    <t>Dobava i postava kaširane toplinske izolacije iz kamene vune debljine 12 cm (6+6) koja se postavlja između drvenih greda na kosom krovu postojećih kuća pored kule. Toplinsku izolaciju s gornje strane zaštititi PE folijom.</t>
  </si>
  <si>
    <t>Dobava i postava kaširane toplinske izolacije iz kamene vune debljine 6 cm koja se postavlja između drvenih greda na kosom krovu kule. Toplinsku izolaciju s gornje strane zaštititi PE folijom.</t>
  </si>
  <si>
    <t>Dobava i postava toplinske i zvučne izolacije nove podne ploče postojeće zgrade unutar kaštela od tvrdog ekstrudiranog polistirena 6 cm i dva sloja zvučne izolacije od elafisticiranog ekspandiranog polistirena 1 + 1 cm. Izolaciju s gornje strane zaštiti PE folijom. U cijenu je uključen sav potreban rad i materijal.</t>
  </si>
  <si>
    <t>IZOLATERSKI RADOVI UKUPNO:</t>
  </si>
  <si>
    <t>Izvedba fasade postojećih kuća unutar i oko kaštela na kamenom ziđu sa vapnenom žbukom. Žbukanje se izvodi slijedećim postupcima: čišćenje plohe zida i reški, premazivanje zidova primerom i žbukanje zida u dva sloja žbuke. Prvi sloj grube žbuke od debljine sloja 2 cm, a završni sloj zagladiti žlicom. U cijenu je uračunat sav potreban rad i materijal za izvedbu, te laka radna skela, vodilice za žbukanje, kutni profili i dilatacije od stolarije. Na spojevima različitih materijala potrebno je rabiciranje.</t>
  </si>
  <si>
    <t>FASADERSKI RADOVI UKUPNO:</t>
  </si>
  <si>
    <t>Krovopokrivačke radove izvesti u svemu prema važećim tehničkim propisima i normama tog zanata. Sve radove izvesti točno u skladu s opisom troškovnika i detaljima projektanta.</t>
  </si>
  <si>
    <t xml:space="preserve">Sav materijal koji se ugrađuje mora odgovarati postojećim tehničkim propisima. </t>
  </si>
  <si>
    <t>Jedinična cijena sadrži sav rad, materijal, potreban transport i vezna sredstva, te troškove uprave i prodaje.</t>
  </si>
  <si>
    <t>Izmjere i obračun vrši se prema prosječnim građevinskim normama za obrtničke radove.</t>
  </si>
  <si>
    <t>Jediničnom cijenom treba obuhvatiti: sav materijal, alat, mehanizacija i uskladištenje, troškove radne snage za kompletan rad opisan u troškovniku, sve horizontalne i vertikalne transporte do mjesta ugradnje, skidanje i namještanje krila vrata i prozora, svu potrebnu radnu skelu iz koje se izuzima fasadna skela, čišćenje prostorija i okoliša nakon završetka radova, svu štetu i troškove popravka kao posljedica nepažnje u toku izvedbe, troškove zaštite na radu i troškove atesta.</t>
  </si>
  <si>
    <t>Opis stavke</t>
  </si>
  <si>
    <t>KROVOPOKRIVAČKI RADOVI UKUPNO:</t>
  </si>
  <si>
    <t>Ličiti se može stolarija koja ima cilindar petlje, odnosno drugi okov predviđen za ličenje, ali ne i roto okov.</t>
  </si>
  <si>
    <t>Izrada, montaža i pripasivanje unutarnjih vrata dimenzija 80/210 cm. Sva vrata su jednokrilna, zaokretna. Vrata se izvode na suhi način u zidu od blok opeke ili kamena sa izradom slijepog okvira od čelika. Dovratnik izvesti kao tzv. futer štok od masivnog drva (jelovine) I. klase obraditi završno poliuretanskim lakom u boji po izboru projektanta sa svim predradnjama (temelj, brušenje, kitanje i sl.). Završni sloj nanijeti špricanjem u tri sloja. Vratno krilo izvesti iz drvenog jelovog okvira I. klase sa podkonstrukcijom od jelovih letvica. Na podkonstrukciju tiplati i lijepiti obostrano dvene ploče debljine 12 mm, širine cca 25 cm, tradiconalno složene s vanjske strane horizontalno, a sa unutrašnje vertikalno, obrađeno poliuretanskim lakom u boji po izboru projektanta. Kantove obraditi kao vratni dovratnik. Na vratima su tri cilindrične petlje, 1 par kvaka sa štitom, 1 cilindrična brava te 1 podni zaustavljač.</t>
  </si>
  <si>
    <t>Izrada, montaža i pripasivanje unutarnjih vrata dimenzija 70/210 cm. Sva vrata su jednokrilna, zaokretna. Vrata se izvode na suhi način u zidu od blok opeke ili kamena sa izradom slijepog okvira od čelika. Dovratnik izvesti kao tzv. futer štok od masivnog drva (jelovine) I. klase obraditi završno poliuretanskim lakom u boji po izboru projektanta sa svim predradnjama (temelj, brušenje, kitanje i sl.). Završni sloj nanijeti špricanjem u tri sloja. Vratno krilo izvesti iz drvenog jelovog okvira I. klase sa podkonstrukcijom od jelovih letvica. Na podkonstrukciju tiplati i lijepiti obostrano dvene ploče debljine 12 mm, širine cca 25 cm, tradiconalno složene s vanjske strane horizontalno, a sa unutrašnje vertikalno, obrađeno poliuretanskim lakom u boji po izboru projektanta. Kantove obraditi kao vratni dovratnik. Na vratima su tri cilindrične petlje, 1 par kvaka sa štitom, 1 cilindrična brava te 1 podni zaustavljač.</t>
  </si>
  <si>
    <t>Rekonstrukcija glavnih vanjskih punih drvenih vrata na ulazu u unutrašnje dvorište kaštela dimenzija 235/380 cm. Vrata su dvokrilna, zaokretna. Vrata se izvode na suhi način u zidu od kamena sa izradom slijepog okvira od čelika. Dotrajale i oštećene elemente dovratnika i vratnog krila zamijeniti identičnim drvetom kao i postojeće te sve obraditi završno poliuretanskim lakom u boji po izboru projektanta sa svim predradnjama (temelj, brušenje, kitanje i sl.). Završni sloj nanijeti špricanjem u tri sloja. Kantove obraditi kao vratni dovratnik. Okove na vratima reparirati, u slučaju težeg oštećenja zamijeniti novima. U jednom krilu vrata treba urezati odnosno ugraditi dodatno otvaranje, vrata 80/200cm, kako bi se omogućilo ulaženje osobama, a da se ne moraju otvarati velika vrata.</t>
  </si>
  <si>
    <t>Rekonstrukcija vanjskih punih drvenih vrata na ulazu u kulu dimenzija 180/210 cm. Vrata su dvokrilna, zaokretna. Vrata se izvode na suhi način u zidu od kamena sa izradom slijepog okvira od čelika. Dotrajale i oštećene elemente dovratnika i vratnog krila zamijeniti identičnim drvetom kao i postojeće te sve obraditi završno poliuretanskim lakom u boji po izboru projektanta sa svim predradnjama (temelj, brušenje, kitanje i sl.). Završni sloj nanijeti špricanjem u tri sloja. Kantove obraditi kao vratni dovratnik. Okove na vratima reparirati, u slučaju težeg oštećenja zamijeniti novima.</t>
  </si>
  <si>
    <t xml:space="preserve">Izrada, montaža i pripasivanje vanjskih vrata dimenzija 130/210 cm. Sva vrata su dvokrilna, zaokretna. Vrata se izvode na suhi način u zidu od kamena sa izradom slijepog okvira od čelika. Dovratnik dimenzija 5x10x210 cm izvesti od masivnog drva (jelovine) I. klase obraditi završno poliuretanskim lakom u boji po izboru projektanta sa svim predradnjama (temelj, brušenje, kitanje i sl.). Završni sloj nanijeti špricanjem u tri sloja. Vratno krilo izvesti iz drvenog jelovog okvira I. klase sa podkonstrukcijom od jelovih letvica i ispunom od poliuretana. Na podkonstrukciju tiplati i lijepiti obostrano dvene ploče debljine 12 mm, širine cca 25 cm, tradiconalno složene s vanjske strane horizontalno, a sa unutrašnje vertikalno, obrađeno poliuretanskim lakom u boji po izboru projektanta. Kantove obraditi kao vratni dovratnik. Na vratima je 6 cilindričnih petlji, 2 para kvaka sa štitom, 1 cilindrična brava te 2 podna zaustavljača. </t>
  </si>
  <si>
    <t>Sve isto kao stavka 5. samo dimenzija 130/205 cm.</t>
  </si>
  <si>
    <t>Rekonstrukcija vanjskih punih drvenih vrata na ulazu u kulu dimenzija 110/205 cm. Vrata su dvokrilna, zaokretna. Vrata se izvode na suhi način u zidu od kamena sa izradom slijepog okvira od čelika. Dotrajale i oštećene elemente dovratnika i vratnog krila zamijeniti identičnim drvetom kao i postojeće te sve obraditi završno poliuretanskim lakom u boji po izboru projektanta sa svim predradnjama (temelj, brušenje, kitanje i sl.). Završni sloj nanijeti špricanjem u tri sloja. Kantove obraditi kao vratni dovratnik. Okove na vratima reparirati, u slučaju težeg oštećenja zamijeniti novima.</t>
  </si>
  <si>
    <t>Rekonstrukcija vanjskih punih drvenih vrata na ulazu u kulu dimenzija 130/190 cm. Vrata su dvokrilna, zaokretna. Vrata se izvode na suhi način u zidu od kamena sa izradom slijepog okvira od čelika. Dotrajale i oštećene elemente dovratnika i vratnog krila zamijeniti identičnim drvetom kao i postojeće te sve obraditi završno poliuretanskim lakom u boji po izboru projektanta sa svim predradnjama (temelj, brušenje, kitanje i sl.). Završni sloj nanijeti špricanjem u tri sloja. Kantove obraditi kao vratni dovratnik. Okove na vratima reparirati, u slučaju težeg oštećenja zamijeniti novima.</t>
  </si>
  <si>
    <t xml:space="preserve">Izrada, montaža i pripasivanje vanjskih vrata dimenzija 80/200 cm. Vrata su jednokrilna, zaokretna. Vrata se izvode na suhi način u kamenom zidu sa izradom slijepog okvira od čelika. Dovratnik dimenzija 5x10x210 cm izvesti od masivnog drva (jelovine) I. klase obraditi završno poliuretanskim lakom u boji po izboru projektanta sa svim predradnjama (temelj, brušenje, kitanje i sl.). Završni sloj nanijeti špricanjem u tri sloja. Vratno krilo izvesti iz drvenog jelovog okvira I. klase sa podkonstrukcijom od jelovih letvica i ispunom od poliuretana. Na podkonstrukciju tiplati i lijepiti obostrano dvene ploče debljine 12 mm, širine cca 25 cm, tradiconalno složene s vanjske strane horizontalno, a sa unutrašnje vertikalno, obrađeno poliuretanskim lakom u boji po izboru projektanta. Kantove obraditi kao vratni dovratnik. Na vratima je 3 cilindrične petlje, 1 par kvaka sa štitom, 1 cilindrična brava te 1 podni zaustavljač. </t>
  </si>
  <si>
    <t>Izrada, montaža i pripasivanje prozora dimenzija 102/190 cm. Prozor je dvokrilan sa vanjskim dvokrilnim tradicionalnim punim škurama. Prozor je jednodijelan, dvokrilan, sa jednim otklopno-zaokretnim i jednim zaokretnim krilom; doprozornik i krilo izrađeni su od masivnog drva (jelovine) I. klase, obraditi završno poliuretanskim lakom u boji po izboru projektanta sa svim predradnjama (temelj, brušenje, kitanje i sl.). Prozor se izvodi na suhi način. Krila su ostakljena trostrukim low-e izo-staklom ispunjenim plinom. Na staklo s vanjske i unutrašnje strane nalijepiti horizontalne letvice radi izvorne podijele na tri jednaka manja prozorska okna unutar jednog krila. Škure izvesti od obostrano tiplanih i lijepljenih dvenih ploče debljine 12 mm, širine cca 20 cm, tradicionalno složenih s vanjske strane vertikalno, a sa unutrašnje horizontalno, obrađeno poliuretanskim lakom u boji po izboru projektanta. U stavku uključen sav potreban okov, brave, kvake i spojna sredstva.</t>
  </si>
  <si>
    <t>Sve isto kao stavka 10. samo dimenzija 102/150 cm.</t>
  </si>
  <si>
    <t>Sve isto kao stavka 10. samo dimenzija 110/130 cm.</t>
  </si>
  <si>
    <t>Sve isto kao stavka 10. samo dimenzija 102/126 cm.</t>
  </si>
  <si>
    <t xml:space="preserve">Izrada, montaža i pripasivanje prozora dimenzija 80/90 cm. Prozor je jednokrilan sa vanjskim dvokrilnim tradicionalnim punim škurama. Prozor je jednodijelan, jednokrilan, sa jednim otklopno-zaokretnim krilom; doprozornik i krilo izrađeni su od masivnog drva (jelovine) I. klase, obraditi završno poliuretanskim lakom u boji po izboru projektanta sa svim predradnjama (temelj, brušenje, kitanje i sl.). Prozor se izvodi na suhi način. Krilo je ostakljeno trostrukim low-e izo-staklom ispunjenim plinom. Na staklo s vanjske i unutrašnje strane nalijepiti horizontalne i vertikalne letvice radi izvorne podijele na četiri jednaka manja prozorska okna unutar jednog krila. Škure izvesti od obostrano tiplanih i lijepljenih dvenih ploče debljine 12 mm, širine cca 20 cm, tradicionalno složenih s vanjske strane vertikalno, a sa unutrašnje horizontalno, obrađeno poliuretanskim lakom u boji po izboru projektanta. U stavku uključen sav potreban okov, brave, kvake i spojna sredstva. </t>
  </si>
  <si>
    <t>Izrada, montaža i pripasivanje prozora dimenzija 70/70 cm. Prozor je jednokrilan sa vanjskim jednokrilnim tradicionalnim punim škurama. Prozor je jednodijelan, jednokrilan, sa jednim otklopno-zaokretnim krilom; doprozornik i krilo izrađeni su od masivnog drva (jelovine) I. klase, obraditi završno poliuretanskim lakom u boji po izboru projektanta sa svim predradnjama (temelj, brušenje, kitanje i sl.). Prozor se izvodi na suhi način. Krilo je ostakljeno trostrukim low-e izo-staklom ispunjenim plinom. Na staklo s vanjske i unutrašnje strane nalijepiti horizontalne i vertikalne letvice radi izvorne podijele na četiri jednaka manja prozorska okna unutar jednog krila. Škure izvesti od obostrano tiplanih i lijepljenih dvenih ploče debljine 12 mm, širine cca 20 cm, tradicionalno složenih s vanjske strane vertikalno, a sa unutrašnje horizontalno, obrađeno poliuretanskim lakom u boji po izboru projektanta. U stavku uključen sav potreban okov, brave, kvake i spojna sredstva.</t>
  </si>
  <si>
    <t xml:space="preserve">Izrada, montaža i pripasivanje prozora dimenzija 50/50 cm. Prozor je jednodijelan, jednokrilan, sa jednim otklopno-zaokretnim krilom; doprozornik i krilo izrađeni su od masivnog drva (jelovine) I. klase, obraditi završno poliuretanskim lakom u boji po izboru projektanta sa svim predradnjama (temelj, brušenje, kitanje i sl.). Prozor se izvodi na suhi način. Krilo je ostakljeno trostrukim low-e izo-staklom ispunjenim plinom. U stavku uključen sav potreban okov, brave, kvake i spojna sredstva. </t>
  </si>
  <si>
    <t>Sve isto kao stavka 15. samo dimenzija 60/60 cm.</t>
  </si>
  <si>
    <t>Sve isto kao stavka 15. samo bez horizontalne i vertikalne podijele krila i dimenzija 50/50 cm.</t>
  </si>
  <si>
    <t xml:space="preserve">Izrada, montaža i pripasivanje prozora dimenzija 40/40 cm. Prozor je fiksan, jednodijelan, jednokrilan; doprozornik je izrađen od masivnog drva (jelovine) I. klase, obraditi završno poliuretanskim lakom u boji po izboru projektanta sa svim predradnjama (temelj, brušenje, kitanje i sl.). Prozor se izvodi na suhi način. Krilo je ostakljeno trostrukim low-e izo-staklom ispunjenim plinom. U stavku uključen sav potreban okov, brave, kvake i spojna sredstva.   </t>
  </si>
  <si>
    <t>Izrada, montaža i pripasivanje fiksnog prozora na puškarnici kule dimenzija 50/20 cm. Prozor je fiksan, jednodijelan, jednokrilan; doprozornik je izrađen od skrivenog ALU profila upuštenog u žbuku. Prozor se izvodi na suhi način. Krilo je ostakljeno trostrukim low-e izo-staklom ispunjenim plinom. U stavku uključen sav potreban okov, brave, kvake i spojna sredstva.</t>
  </si>
  <si>
    <t>Sve isto kao stavka 20. samo dimenzija 20/50 cm.</t>
  </si>
  <si>
    <t>Izrada, montaža i pripasivanje fiksne vanjske staklene stijene koja sa južne strane zatvara novoplanirani prolaz između kule i kuće unutar kaštela. Stijena se sastoji od staklenog krova u blagom nagibu od 10% dimenzija cca 145x155 cm i vertikalnog dijela dimenzija cca 145x638 cm (vertikalni dio se s jedne starane od jedne točke bočno sužava prema podnožju do minimalne širine podnožja od 95 cm) podijeljenog na dva krila; krila su izrađena od alu profila sa prekinutim toplinskim mostom u boji po izboru projektanta. Stijena se izvodi na suhi način. Vertikalna krila su ostakljena trostrukim low-e izo-staklom ispunjenim plinom (low E 4mm+8mm argon+low E 4mm+12mm argon+8mm lamelirano staklo), a stakleni krov lameliranim kaljenim pjeskarenim staklom 8mm. U stavku uključen sav potreban okov, brave, kvake i spojna sredstva. (SHEMA 28)</t>
  </si>
  <si>
    <t>Dobava, izrada i montaža čelične konstrukcije sjenice iznad ulaza u kulu. Svi metalni elementi izrađeni su od crne bravarije. Sastoji se od vertikala 30/30 mm visine cca 200 cm usidrenih u postojeće kamene stupiće visine cca 100 cm. Horizontalna konstrukcija koja se sastoji od roštilja profila 40/10 mm na međurazmaku od cca 40 cm zavarena je na vertikale, te je dodatno preko brtvenog prstena usidrena bočno na kamene konzole fasadnih zidova kule i kuće unutar kaštela. Zaštita elemenata od korozije premazima u boji po izboru projektanta. Sav potreban okov i spojna sredstva u cijeni stavke.</t>
  </si>
  <si>
    <r>
      <t xml:space="preserve">Dobava, izrada i montaža ograda visine 90 cm prema montažnim stubištima u kuli i kući uz kaštel od profila iz crne bravarije. Sastoji se od vertikala 40/40 mm na međurazmaku od cca 150 cm na koje je navarena cijev </t>
    </r>
    <r>
      <rPr>
        <sz val="12"/>
        <color rgb="FF000000"/>
        <rFont val="Times New Roman"/>
        <family val="1"/>
      </rPr>
      <t>∅</t>
    </r>
    <r>
      <rPr>
        <sz val="12"/>
        <color rgb="FF000000"/>
        <rFont val="Arial"/>
        <family val="2"/>
      </rPr>
      <t xml:space="preserve">40 mm. Prostor između nosivih vertikala ispunjen je horizontalnim profilima od šipki </t>
    </r>
    <r>
      <rPr>
        <sz val="12"/>
        <color rgb="FF000000"/>
        <rFont val="Times New Roman"/>
        <family val="1"/>
      </rPr>
      <t>∅</t>
    </r>
    <r>
      <rPr>
        <sz val="12"/>
        <color rgb="FF000000"/>
        <rFont val="Arial"/>
        <family val="2"/>
      </rPr>
      <t>12 mm varenih na vertikale na međurazmaku od 10 cm. Ograda se pričvršćuje na armirano betonske međukatne konstrukcije varenjem na L profile usidrene u beton prije postave završne obloge. Obrada elemenata vruće cinčanje. Sav potreban okov i spojna sredstva u cijeni stavke.</t>
    </r>
  </si>
  <si>
    <t>Doprema, montaža i demontaža cijevne fasadne skele na zgradi. Izvodi se prema statičkom proračunu sa svim elementima te prema mjerama zaštite na radu.</t>
  </si>
  <si>
    <t>Izvedba pregradnih zgrade od šuplje opeke debljine 10 cm u produžnom cementnom mortu 1:3:6. U zidovima ostaviti sve otvore i usjeke koji su nacrtom označeni. U cijenu je uključen sav potreban rad i materijal za izvedbu, te laka radna skela.</t>
  </si>
  <si>
    <t>Žbukanje unutarnjih stropova od betona u kućama unutar i oko kaštela, te na kuli sa vapnenom žbukom. Žbukanje se izvodi slijedećim postupcima: čišćenje plohe zida i reški, premazivanje zidova primerom i žbukanje zida u dva sloja žbuke. Prvi sloj grube žbuke od debljine sloja 2 cm, a završni sloj u boji po izboru projektanta odnosno predstavnika kozervatorske službe (zahtjev može biti da se treba nanjeti i zagladiti žlicom). U cijenu je uračunat sav potreban rad i materijal za izvedbu, te laka radna skela, vodilice za žbukanje, kutni profili i dilatacije od stolarije. Na spojevima različitih materijala potrebno je rabiciranje.</t>
  </si>
  <si>
    <t>Dobava i izrada cementnog estriha (glazure) u postojećoj zgradi unutar kaštela debljine 5 cm koji se polaže na toplinsku izolaciju zaštićenu PE folijom. Glazura se izvodi iz cementnog morta 1:3, C10/15. U glazuru se ubacuju mikrovlakna kao zamjena za armaturu. U cijenu je uključen sav potreban rad i materijal za izvedbu. Obračun po m² postavljene glazure.</t>
  </si>
  <si>
    <t>Zidanje podzida na terenu od kamena debljine cca 60 cm u produžnom mortu. Sa dva podzida ukupne visine do 1,50 m formirati pozornicu ispod kule sa dvije stepenice ispred. Slobodne rubove zida izvesti priklesanim kamenom. U cijenu je uključen sav potreban rad i materijal za izvedbu, te laka radna skela.</t>
  </si>
  <si>
    <t>Dobava, izrada i postava rubnjaka od grubo kalanog kamena ispred ulaza u kulu. Ploče su od benkovačkog kamena, poput postojećih na ophodu dvorane, debljine cca 5,0 cm. Kamen se polaže u temeljnu traku od laganog betona. U cijenu je uključen sav potreban rad i materijal za izvedbu uključivo i vezna sredstva i betonsku podlogu.</t>
  </si>
  <si>
    <t>Dobava, izrada i postava kamenih ploča kao završnog sloja poda ispred ulaza u kulu. Ploče su od benkovačkog kamena debljine cca 3 cm. Kamen se polaže na podlogu od pijeska debljine 8 cm. Fugirati vodootpornim cementom u boji kamena. U cijenu je uključen sav potreban rad i materijal za izvedbu uključivo i vezna sredstva i pjesak za podlogu.</t>
  </si>
  <si>
    <t>Sve radove treba izvesti prema nacrtima, opisima troškovnika, postojećim tehničkim propisima, te uputama projektanta i nadzornog inženjera. U cijenu za svaku pojedinu vrstu rada uključiti sav osnovni i pomoćni materijal, lagane skele, rastur materijala, neminovne otpatke, transport do gradilišta i na gradilištu, troškove izrade, te uklanjanje nečistoća nastalih tokom rada, kao i odvoz sveg  pratećeg suvišnog materijala i smeća (ambalaže).</t>
  </si>
  <si>
    <t>Izvođač treba upotrijebiti materijal, koji u svemu (vrsti, boji i kvaliteti) odgovara uzorku, što ga odaberu projektant i Konzervatorski odjel Ministarstva kulture od uzoraka predloženih po izvođaču.</t>
  </si>
  <si>
    <t>Prije polaganja pločica, zid treba dobro očistiti, da se postigne čvrsta veza opločenja sa zidom, da pločice kasnije ne otpadaju. Sav prostor između  pločica i zida treba biti potpuno ispunjen i zaliven veznim materijalom. Ako neke pločice imaju veću dimenziju, treba ih obrusiti, ako su manje od propisane mjere, ne smiju biti upotrebljene. Naročitu pažnju obratiti na sastave ploha koje se opločuju, na sastavima opločenja sa drugim plohama obrade i opšavima uz otvore, da budu izvedeni potpuno ravni i  čisti.</t>
  </si>
  <si>
    <t>Završna opločenja odmah očistiti od nečistoće i veznog sredstva, a u svaku stavku uključeno je i konačno fino čišćenje površine, te fugiranje. Podne ravnine moraju biti potpuno ravne i horizontalne, osim u prostorijama sa podnim odvodima, gdje se izvode minimalni padovi prema tim odvodima. Uz podne rešetke, sifone i uz ostale rubove sve podne pločice ili tavelice moraju biti obrezane na potrebnu mjeru i pravilno obrubljene. Podove na otvorenim površinama izvesti sa dilatacijama, tako da ni u jednom smjeru razmak između njih nije veći od 3 metra.</t>
  </si>
  <si>
    <t>Oblaganje zidova sanitarija, kuhinje i spremišta glaziranim keramičkim pločicama I klase veličine 30 x 30 cm. Pločice se polažu na zid u dvokomponentno građevinsko ljepilo u vezu četiri reške u jednoj točki sa širinom 3 mm. Reške sa poda nastaviti vertikalno uz zid. U stavku uključiti fugiranje sa vodootpornim cementom u boji po izboru projektanta. Pločice postaviti do pune visine prostorije. Uključiti postavu bordura i rubnih i uglovnih profila od plastike u boji po izboru projektanta.</t>
  </si>
  <si>
    <t>Dobava i polaganje sokla visine 8 cm glaziranim pločicama I klase. Pločice se polažu na zid u dvokomponentno građevinsko ljepilo. Reške širine 3 mm sa poda nastaviti vertikalno uz zid. U stavku uključiti fugiranje sa vodootpornim cementom u boji po izboru projektanta. U stavku uključiti fugiranje sa vodootpornim cementom u boji po izboru projektanta.</t>
  </si>
  <si>
    <t>KERAMIČARSKI RADOVI UKUPNO:</t>
  </si>
  <si>
    <t>Dvostruko završno gletanje i bojanje ožbukanih zidova zgrade poludisperznim bojama na bazi vode u tonu po izboru projektanta uz sve prethodne radnje (čišćenje i popravci), te gletanje svih površina kitom za unutrašnje radove.</t>
  </si>
  <si>
    <t>Dvostruko završno gletanje i bojanje ožbukanih stropova poludisperznim bojama na bazi vode u tonu po izboru projektanta uz sve prethodne radnje (čišćenje i prethodni popravci), te gletanje svih površina kitom za unutrašnje radove.</t>
  </si>
  <si>
    <t>REKAPITULACIJA GRAĐEVINSKIH RADOVA</t>
  </si>
  <si>
    <t>GRAĐEVINSKI RADOVI UKUPNO</t>
  </si>
  <si>
    <t>TROŠKOVNIK - VODOVOD I KANALIZACIJA</t>
  </si>
  <si>
    <t>Zvičajni muzej Benkovac
ObiteljiBenković 6
23420 Benkovac</t>
  </si>
  <si>
    <t>A. ZEMLJANI RADOVI</t>
  </si>
  <si>
    <t>m</t>
  </si>
  <si>
    <t>2. kategorija - prevladava zemljana masa u odnosu na kamen</t>
  </si>
  <si>
    <t>a)strojni iskop</t>
  </si>
  <si>
    <t>m3</t>
  </si>
  <si>
    <t>b)ručni iskop</t>
  </si>
  <si>
    <t>Izrada posteljice za cijevi van objekta dnu rova od pijeska debljine 15cm i po potrebi vlaženjem. Posteljicu je potrebno sabiti vibro žabom. U stavku uračunata nabava i prijevoz, sa utovarom i istovarom. Prekrivanje cjevovoda sa 10 cm pijeska.</t>
  </si>
  <si>
    <t>Zatrpavanje rova zemljom ili sitnim tucanikom, šljunkom. Najprije se odabirom sitnog, rastresitog tla zatrpava cijev do 20cm iznad tjemena uz lagano zbijanje. Zatim se zatrpava rov ostalim materijalom u slojevima po 30cm uz zbijanje. Nasipavanje će se izvesti tek kada je cjevovod spojen i tlačno ispitan.</t>
  </si>
  <si>
    <t>komplet</t>
  </si>
  <si>
    <t>Odvoz viška materijala iz iskopa i sa privremene na stalnu deponiju udaljenosti do 10km. U stavku uključen utovar, prijevoz na deponiju, istovar materijala na deponiju te uređenje iste poravnavanjem istovarenog materijala. (Izvođač je dužan naći adekvatnu deponiju i isti snosi sve troškove deponiranja).</t>
  </si>
  <si>
    <t>UKUPNO  A. ZEMLJANI RADOVI</t>
  </si>
  <si>
    <t>B. INSTALACIJA VODOVODA</t>
  </si>
  <si>
    <t>ULAZNI ŠAHT</t>
  </si>
  <si>
    <t>Spoj na javni vodovod koji prolazi ispred građevine na javnoj površini.</t>
  </si>
  <si>
    <t>Podzemni ventil 2" za zatvaranje cjevovoda. Ventil je postavljen podzemno te do njega vodi metalna vodilica koja završava sa zaštitnim gusanim poklopcem. Poklopac je vidljiv na površini zemlje.</t>
  </si>
  <si>
    <t>Redukcijski ventil za sanitarnu vodu sa 8 bar na 4-5 bar NP16 1"</t>
  </si>
  <si>
    <t>Nepovratni ventil vode NP16</t>
  </si>
  <si>
    <t>1"</t>
  </si>
  <si>
    <t>2"</t>
  </si>
  <si>
    <t>Kuglasti ventili za odvajanje instalacije NP16 postavljen u šahtu</t>
  </si>
  <si>
    <t>Betonski šaht za postavljanje vodomjera i pripadajuće armature na dubini od -100 cm od razine tla. Stavka uključuje izradu oplate šahta, beton. Dimenzije šahte su 1,2m x 1,5m i dubine 1,4 m. Poklopac šahte je armirano-betonski debljine 15 cm i beton C25/30 Sa otvorom za poklopac 60x60 cm</t>
  </si>
  <si>
    <t>Pocinčane hodalice ugrađene na unutrašnju stijenku šahte dimenzije 30x40x30cm, usidreno u beton</t>
  </si>
  <si>
    <t xml:space="preserve">Ljevano željezni poklopac s okvirom veličine 60x60cm nosivosti 250 kN </t>
  </si>
  <si>
    <t xml:space="preserve">Dobava i postava tucanika sitne granulacije u vodomjernom oknu debljine  sloja 5cm, zrna do 10mm s razastiranjem i poravnanjem.  </t>
  </si>
  <si>
    <t>FILTRACIJA SVJEŽE PTV</t>
  </si>
  <si>
    <t>Mehanički poluautomatski filter DN25 sa mrežicom koja služi za odvajanje krupnih čestica pijeska i metala iz vode veličine iznad 30 mikrona. Filter se čisti otvaranjem ventila u donjoj zoni filtera.</t>
  </si>
  <si>
    <t>Magnetski aktivator kamenca DN25. Razbijanje i aktiviranje molekularnih veza pomoću magnetskog polja. Magnetizacija vode i aktiviranje molekularnih veza.</t>
  </si>
  <si>
    <t xml:space="preserve">Ugljični filter vode 1" Odstranjuje soli, teške metale, pesticide. </t>
  </si>
  <si>
    <t>Rezervni ulošci ugljičnog filtera</t>
  </si>
  <si>
    <t>ARMATURA I VENTILI</t>
  </si>
  <si>
    <t>Kuglasti navojni ventil, NP10</t>
  </si>
  <si>
    <t>3/4"</t>
  </si>
  <si>
    <t>Klasični vodomjer potrošnje 3/4". Vodomjer služi za očitanje lokalne potrošnje kao sub brojilo.</t>
  </si>
  <si>
    <t>WC kutni HV 1/2"</t>
  </si>
  <si>
    <t>Slavina HV+TV 1/2"</t>
  </si>
  <si>
    <t>Slavina HV+TV 3/4"</t>
  </si>
  <si>
    <t>Ventil s kapom 3/4"</t>
  </si>
  <si>
    <r>
      <t xml:space="preserve">* </t>
    </r>
    <r>
      <rPr>
        <sz val="12"/>
        <rFont val="Arial"/>
        <family val="2"/>
      </rPr>
      <t>slavina</t>
    </r>
  </si>
  <si>
    <t>* umivaonik, ogledalo, držač tekućeg sapuna</t>
  </si>
  <si>
    <t>* wc sa opremom kotić, četka, držač papira</t>
  </si>
  <si>
    <t>* sudoper</t>
  </si>
  <si>
    <t>Dobava i ugradnja tipskih vratašca od nehrđajućeg metala dimenzija 20x20 cm prilagođenih veličini keramičkih pločica, s mogučnošću ugradnje keramičkih pločica u njih. Položaj obavezno uskladiti s projektom interijera. Obračun po komadu.</t>
  </si>
  <si>
    <t>HIDRANTSKA MREŽA</t>
  </si>
  <si>
    <t>CIJEVNA MREŽA</t>
  </si>
  <si>
    <t>Dobava i montaža cijevi tipa za radni pritisak od 10 bara sa svim potrebnim spojnim elementima od specijalnog plastičnog materijala, spojni materijal, materijal potreban za učvršćenje cjevovoda te materijal za izolaciju cjevovoda.</t>
  </si>
  <si>
    <t>NO 50 - 2"</t>
  </si>
  <si>
    <t>DN 50</t>
  </si>
  <si>
    <t>Užljebljivanje zidova, podova za postavljanje cijevi vodovodne instalacije sa završnom obradom i poravnavanjem otvora.</t>
  </si>
  <si>
    <t>ISPITIVANJA INSTALACIJE VODOVODA</t>
  </si>
  <si>
    <t>ISPITIVANJE INSTALACIJE OVLAŠTENE TVRTKE</t>
  </si>
  <si>
    <t>Ispitivanje ispravnosti vode od strane ovlaštene tvrtke s izvješćem o zdravstvenoj ispravnosti.</t>
  </si>
  <si>
    <t>UKUPNO B. VODOVOD:</t>
  </si>
  <si>
    <t>A. GRAĐEVINSKI RADOVI</t>
  </si>
  <si>
    <t>kn</t>
  </si>
  <si>
    <t>UKUPNO :</t>
  </si>
  <si>
    <t>GRAĐEVINSKI TROŠKOVNIK STROJARNICE</t>
  </si>
  <si>
    <t>Zavičajni muzej Benkovac
ObiteljiBenković 6
23420 Benkovac</t>
  </si>
  <si>
    <t>ZEMLJANI RADOVI</t>
  </si>
  <si>
    <t>Široki iskop tla dubine do 6,0 m za podzemnu strojarnicu i okno crpke.</t>
  </si>
  <si>
    <t>Prethodno razaranje tla mehaničkim čekićima, odbacivanjem na 5 m ili utovar u vozilo s odbacivanjem iskopanog tla do 2 m od rova ili utovar u vozilo.</t>
  </si>
  <si>
    <t>b) tlo IV. kategorije</t>
  </si>
  <si>
    <t>1.2.</t>
  </si>
  <si>
    <t>Zatrpavanje oko temelja zemljom i materijalom dobivenim od iskopa uz potrebno nabijanje.</t>
  </si>
  <si>
    <t>1.3.</t>
  </si>
  <si>
    <t>Utovar i prijevoz viška iskopanog zemljanog materijala od mjesta iskopa do specijaliziranog odlagališta udaljenog do 10 km koje određuje mjesno komunalno poduzeće.</t>
  </si>
  <si>
    <t>Količina prevezenog materijala mjeri se u m³ iskopanog materijala množeno s koeficijentom rastresitosti.</t>
  </si>
  <si>
    <t>ZEMLJANI RADOVI UKUPNO</t>
  </si>
  <si>
    <t>Izrada oplate ukopane strojarnice dimenzija 524×662 cm, svijetle visine 250 cm.</t>
  </si>
  <si>
    <t>U cijenu je uključeno podupiranje za kampadno podzidavanje susjednih zidova.</t>
  </si>
  <si>
    <t>Nabava, obrada (sječenje i savijanje te krojenje, rezanje rupa), doprema na gradilište postava i povezivanje armature za ploče i zidove strojarnice; čelik B500 B.</t>
  </si>
  <si>
    <t>a) Rebraste šipke Ø ≤ 12 mm</t>
  </si>
  <si>
    <t>b) Rebraste šipke Ø ≥ 14 mm</t>
  </si>
  <si>
    <t>Nabavka i ugradnja podložnog betona. Debljina sloja 8 cm; od betona C 16/20.</t>
  </si>
  <si>
    <t>b) Strojarnica</t>
  </si>
  <si>
    <t>4.2.</t>
  </si>
  <si>
    <t>Nabavka i strojna ugradnja betona u temeljnu ploču strojarnice; debljine 30 cm s rubnim podebljanjem na 60 cm; od betona C30/37. Beton je s dodakom koji osigurava vodonepropusnost betona, na način da u prisustvu vlage veže je u kristalnu strukturu u tijelu betona, te tim bujanjem zatvara mogućnost prodora nove vlage, aditiv.</t>
  </si>
  <si>
    <t>4.3.</t>
  </si>
  <si>
    <t>4.4.</t>
  </si>
  <si>
    <t>Kampadno podzidavanje betonom kamenog ziđa uz ukopanu strojarnicu do stijene ili do dna iskopa. Beton je također s dodakom koji osigurava vodonepropusnost betona, na način da u prisustvu vlage veže je u kristalnu strukturu u tijelu betona, te tim bujanjem zatvara mogućnost prodora nove vlage, aditiv.</t>
  </si>
  <si>
    <t>Radove izvoditi pažljivo kako bi se spriječila bilo kakva šteta na susjednim građevinama.</t>
  </si>
  <si>
    <t>4.5.</t>
  </si>
  <si>
    <t>Nabavka i strojna ugradnja betona za ravnu pokrovnu ploču strojarnice na oplati. Debljina ploče 22 cm; od betona C30/37. Beton je s dodakom koji osigurava vodonepropusnost betona, na način da u prisustvu vlage veže je u kristalnu strukturu u tijelu betona, te tim bujanjem zatvara mogućnost prodora nove vlage, aditiv.</t>
  </si>
  <si>
    <t>U stavku su uključena podebljanja ploče 50×30 cm uz rubove otvora u ploči.</t>
  </si>
  <si>
    <t>STROJARSKI TROŠKOVNK</t>
  </si>
  <si>
    <t>Naziv materijala</t>
  </si>
  <si>
    <t>j. mj.</t>
  </si>
  <si>
    <t>cijena</t>
  </si>
  <si>
    <t>iznos</t>
  </si>
  <si>
    <t>1.00</t>
  </si>
  <si>
    <t xml:space="preserve">VRF SUSTAV GRIJANJA / HLAĐENJA </t>
  </si>
  <si>
    <t>1.01</t>
  </si>
  <si>
    <t>Jedinica je sastavljena iz jednog modula sljedećih tehničkih karakteristika:</t>
  </si>
  <si>
    <t>Qh ukupno = 28,00 kW</t>
  </si>
  <si>
    <t>Priključna snaga:</t>
  </si>
  <si>
    <t>N ukupno = 7,18 kW    /   380-415 V, 3F, 50 Hz</t>
  </si>
  <si>
    <t>EER: 3.90(100% opterećenja)</t>
  </si>
  <si>
    <t>Tv = 34°C ST</t>
  </si>
  <si>
    <t>Tp = 27°C ST, 46%RH</t>
  </si>
  <si>
    <t>Qg ukupno = 31,50 kW</t>
  </si>
  <si>
    <t>N ukupno = 7.99 kW    /   380-415 V, 3F, 50 Hz</t>
  </si>
  <si>
    <t>COP: 3.94 (100% opterećenja)</t>
  </si>
  <si>
    <t>Tv= 7°C ST</t>
  </si>
  <si>
    <t>Tp = 20°C ST</t>
  </si>
  <si>
    <t>Qg ukupno = 30,7 kW</t>
  </si>
  <si>
    <t>N ukupno = 13,26 kW    /   380-415 V, 3F, 50 Hz</t>
  </si>
  <si>
    <t>COP: 2,32 (100% opterećenja)</t>
  </si>
  <si>
    <t>Tv= -9°C ST</t>
  </si>
  <si>
    <t>Radno područje: grijanje: od -25° do 24°C</t>
  </si>
  <si>
    <t>Radno područje: hlađenje: od -5° do 48°C</t>
  </si>
  <si>
    <t>Dimenzije ukupno:</t>
  </si>
  <si>
    <t>d x š = 880 x765 mm; h = 1695 mm</t>
  </si>
  <si>
    <t>1.02</t>
  </si>
  <si>
    <t>Qh  = 15,50 kW</t>
  </si>
  <si>
    <t>N ukupno = 4,13 kW    /   400 V - 50 Hz</t>
  </si>
  <si>
    <t>EER: 3,75 (100% opterećenja)</t>
  </si>
  <si>
    <t>Tp = 27°C ST, 19°C VT</t>
  </si>
  <si>
    <t>Qg  = 18,00 kW</t>
  </si>
  <si>
    <t>N ukupno = 4,34 kW    /   400 V - 50 Hz</t>
  </si>
  <si>
    <t>COP: 4,15 (100% opterećenja)</t>
  </si>
  <si>
    <t xml:space="preserve">Tp = 20°C ST    </t>
  </si>
  <si>
    <t>ESEER  9.5</t>
  </si>
  <si>
    <t>Qg  = 15,00 kW</t>
  </si>
  <si>
    <t>N ukupno = 6.84 kW    /   400 V - 50 Hz</t>
  </si>
  <si>
    <t>COP: 2,22 (100% opterećenja)</t>
  </si>
  <si>
    <t xml:space="preserve">Tp = 20°C ST </t>
  </si>
  <si>
    <t>Radno područje: grijanje: od -25° do 26°C</t>
  </si>
  <si>
    <t>Dimenzije ukupno: 940 x 330 mm ; h = 1210 mm</t>
  </si>
  <si>
    <t>1.03</t>
  </si>
  <si>
    <t>učin hlađenja: 2,20 kW</t>
  </si>
  <si>
    <t>temperatura vanjskog zraka 35°C</t>
  </si>
  <si>
    <t>temperatura zraka u prostoru 27 °C / 19 °C VT</t>
  </si>
  <si>
    <t>učin grijanja  2.5 kW</t>
  </si>
  <si>
    <t>temperatura vanjskog zraka 7°C ST</t>
  </si>
  <si>
    <t>temperatura zraka u prostoru  20 °C ST</t>
  </si>
  <si>
    <t>protok zraka max / nom / min  396 / 342 / 306  m3/h</t>
  </si>
  <si>
    <t>el snaga  32 W - 230 V - 50 Hz</t>
  </si>
  <si>
    <t>medij:  R-410A</t>
  </si>
  <si>
    <t>1.04</t>
  </si>
  <si>
    <t>učin hlađenja: 2,80 kW</t>
  </si>
  <si>
    <t xml:space="preserve"> </t>
  </si>
  <si>
    <t>protok zraka max / nom / min  420 / 360 / 300 m3/h</t>
  </si>
  <si>
    <t>el snaga  38 W - 230 V - 50 Hz</t>
  </si>
  <si>
    <t>medij: R-410A</t>
  </si>
  <si>
    <t>1.05</t>
  </si>
  <si>
    <t>učin hlađenja: 3,60 kW</t>
  </si>
  <si>
    <t>učin grijanja  4,00 kW</t>
  </si>
  <si>
    <t>protok zraka max / nom / min  420 / 360 / 360 m3/h</t>
  </si>
  <si>
    <t>1.06</t>
  </si>
  <si>
    <r>
      <t>Q</t>
    </r>
    <r>
      <rPr>
        <vertAlign val="subscript"/>
        <sz val="12"/>
        <rFont val="Arial"/>
        <family val="2"/>
      </rPr>
      <t xml:space="preserve">h </t>
    </r>
    <r>
      <rPr>
        <sz val="12"/>
        <rFont val="Arial"/>
        <family val="2"/>
      </rPr>
      <t>=  2,8 kW</t>
    </r>
  </si>
  <si>
    <r>
      <t>Q</t>
    </r>
    <r>
      <rPr>
        <vertAlign val="subscript"/>
        <sz val="12"/>
        <rFont val="Arial"/>
        <family val="2"/>
      </rPr>
      <t xml:space="preserve">g </t>
    </r>
    <r>
      <rPr>
        <sz val="12"/>
        <rFont val="Arial"/>
        <family val="2"/>
      </rPr>
      <t>= 3,2 kW</t>
    </r>
  </si>
  <si>
    <t>protok zraka: max / nom / min 420 / 360 / 300 m3/h</t>
  </si>
  <si>
    <t>Boja kućišta: bijela</t>
  </si>
  <si>
    <t>Priključak R410A: tekuća faza: 6,35 mm</t>
  </si>
  <si>
    <t>Priključak R410A: plinovita faza: 12,70 mm</t>
  </si>
  <si>
    <t>1.07</t>
  </si>
  <si>
    <t>1.08</t>
  </si>
  <si>
    <t>Qh  = 5,6 kW</t>
  </si>
  <si>
    <t>Tv = 35°C</t>
  </si>
  <si>
    <t>Qg = 6,3 kW</t>
  </si>
  <si>
    <t>VZ max/NOM/MIN = 840/780/720 m3/h</t>
  </si>
  <si>
    <t>1.09</t>
  </si>
  <si>
    <t>1.10</t>
  </si>
  <si>
    <r>
      <t xml:space="preserve">Centralni nadzorno upravljački sustav - </t>
    </r>
    <r>
      <rPr>
        <sz val="12"/>
        <color rgb="FF000000"/>
        <rFont val="Arial"/>
        <family val="2"/>
      </rPr>
      <t>kontroler za regulaciju do maksimalno 12 zona i 128 unutarnjih jedinica. Kontroler ima 7" zaslon osjetljiv na dodir i predviđen je za montažu na zid. Kontroler omogućuje kontrolu načina rada, temperature, smjera puhanja zraka, brzine ventilatora sa rapsoredom na dnevnoj i tjednoj osnovi. Opcijom ograničenog pristupa moguće je zaštititi unesene parametre. Kontroler radi s 13 jezika, prikazuje i bilježi zapis grešaka kod sustava.</t>
    </r>
  </si>
  <si>
    <t>Napajanje: 230V, 50 Hz</t>
  </si>
  <si>
    <t>Temperaturno područje rada: 0° C ~ 40° C</t>
  </si>
  <si>
    <t>1.11</t>
  </si>
  <si>
    <t>za vlasnika objekta</t>
  </si>
  <si>
    <t>za upravitelja objekta</t>
  </si>
  <si>
    <t>za  korisnika unutar prostora</t>
  </si>
  <si>
    <t>1.12</t>
  </si>
  <si>
    <r>
      <t xml:space="preserve">Y - račva </t>
    </r>
    <r>
      <rPr>
        <sz val="12"/>
        <color rgb="FF000000"/>
        <rFont val="Arial"/>
        <family val="2"/>
      </rPr>
      <t>- izolirani bakreni spojni elementi za razvod medija R-410A za plinsku i tekuću fazu, uključivo redukcije</t>
    </r>
  </si>
  <si>
    <t>1.13</t>
  </si>
  <si>
    <r>
      <t xml:space="preserve">T- račva </t>
    </r>
    <r>
      <rPr>
        <sz val="12"/>
        <color rgb="FF000000"/>
        <rFont val="Arial"/>
        <family val="2"/>
      </rPr>
      <t xml:space="preserve">- izolirani bakreni spojni elementi za spoj vanjskih modula </t>
    </r>
  </si>
  <si>
    <t>1.14</t>
  </si>
  <si>
    <r>
      <t xml:space="preserve">Predizolirane bakrene cijevi u kolutu </t>
    </r>
    <r>
      <rPr>
        <sz val="12"/>
        <color rgb="FF000000"/>
        <rFont val="Arial"/>
        <family val="2"/>
      </rPr>
      <t>za freonsku instalaciju plinske i tekuće faze namijenjene za rashladni medij R-410A. U kompletu sa spojnicama i koljenima, spojnim i pričvrsnim materijalom. Cijevi moraju biti odmašćene, očišćene i osušene prije ugradnje</t>
    </r>
  </si>
  <si>
    <t>Ø   6,35</t>
  </si>
  <si>
    <t>Ø   9,52</t>
  </si>
  <si>
    <t>Ø   12.7</t>
  </si>
  <si>
    <t>Ø   15,88</t>
  </si>
  <si>
    <t>Ø   19,1</t>
  </si>
  <si>
    <t>Ø   22.22</t>
  </si>
  <si>
    <t>Ø   28.58</t>
  </si>
  <si>
    <t>1.15</t>
  </si>
  <si>
    <r>
      <t xml:space="preserve">Potrebno dopunjavanje R-410A. </t>
    </r>
    <r>
      <rPr>
        <sz val="12"/>
        <color rgb="FF000000"/>
        <rFont val="Arial"/>
        <family val="2"/>
      </rPr>
      <t>Dopunjavanje vršiti u dogovoru i prema uputama ovlaštenog servisa proizvođača opreme</t>
    </r>
  </si>
  <si>
    <t>1.16</t>
  </si>
  <si>
    <r>
      <t xml:space="preserve">Elektronički fleksibilni kabel (liycy kabel) </t>
    </r>
    <r>
      <rPr>
        <sz val="12"/>
        <color rgb="FF000000"/>
        <rFont val="Arial"/>
        <family val="2"/>
      </rPr>
      <t>izoliranog i oploštenog sa PVC-om, sa Cu opletom za prijenos analogno-digitalnih signala između vanjskih i unutarnjih jedinica VRF sustava. Stavka uključuje i profilne savitljive cijevi za zaštitu fleksibilnog kabla, sljedećih veličina i količina:</t>
    </r>
  </si>
  <si>
    <t>2 x 0,75 mm2</t>
  </si>
  <si>
    <t>1.17</t>
  </si>
  <si>
    <r>
      <t xml:space="preserve">Gibljivi priključak za odvod kondenzata </t>
    </r>
    <r>
      <rPr>
        <sz val="12"/>
        <color rgb="FF000000"/>
        <rFont val="Arial"/>
        <family val="2"/>
      </rPr>
      <t>(spoj unutarnje jedinice i PVC cjevovoda) prosječne duljine 2,0 m s po dvije obujmice, sljedećih veličina i količina:</t>
    </r>
  </si>
  <si>
    <t>Ø 16</t>
  </si>
  <si>
    <t>1.18</t>
  </si>
  <si>
    <r>
      <t>PVC cijevi</t>
    </r>
    <r>
      <rPr>
        <sz val="12"/>
        <color rgb="FF000000"/>
        <rFont val="Arial"/>
        <family val="2"/>
      </rPr>
      <t xml:space="preserve"> za spoj unutarnjih jedinica na odvod kondenzata, uključivo sa potrebnim brojem fazonskih komada (fitinga) i sifona, te spoj na izljevno mjesto, u kompletu sa izolacijom debljine 6 mm, nosačima, pričvrnicama i ovjesom, sljedećih veličina i količina:</t>
    </r>
  </si>
  <si>
    <t>Ø 32 mm</t>
  </si>
  <si>
    <t>Ø 40 mm</t>
  </si>
  <si>
    <t>Ø 50 mm</t>
  </si>
  <si>
    <t>UKUPNO:</t>
  </si>
  <si>
    <t>2.00</t>
  </si>
  <si>
    <t>VENTILACIJA</t>
  </si>
  <si>
    <t>2.02</t>
  </si>
  <si>
    <t>2.03</t>
  </si>
  <si>
    <r>
      <t xml:space="preserve">Rekuperator zraka. </t>
    </r>
    <r>
      <rPr>
        <sz val="12"/>
        <color rgb="FF000000"/>
        <rFont val="Arial"/>
        <family val="2"/>
      </rPr>
      <t>U stavku uključiti i elektroormar za upravljanje s radom klima komore te povezan ožičenjem</t>
    </r>
  </si>
  <si>
    <t>lijeva strana posluživanja</t>
  </si>
  <si>
    <t>premium kompaktna komora s pločastim rekuperatorom</t>
  </si>
  <si>
    <t>klasa uređaja A klasa</t>
  </si>
  <si>
    <t>jedinica za vanjsku ugradnju</t>
  </si>
  <si>
    <t>klima komora s povratom topline</t>
  </si>
  <si>
    <t>pločasti rekuperator</t>
  </si>
  <si>
    <t>povrat topline 80-90%</t>
  </si>
  <si>
    <t>model uređaja 6-L</t>
  </si>
  <si>
    <t>DOZ dobavni zrak s lijeve strane</t>
  </si>
  <si>
    <t>OTZ otpadni zrak s lijeve strane</t>
  </si>
  <si>
    <t>PVZ povratni zrak s desne strane</t>
  </si>
  <si>
    <t>SVZ svježi zrak s desne strane</t>
  </si>
  <si>
    <t>električna snaga 2540 W / 11,2 A</t>
  </si>
  <si>
    <t>eksterni pad tlaka 250 Pa</t>
  </si>
  <si>
    <t>napajanje 3 / 380-480 V</t>
  </si>
  <si>
    <t>dimenzije dužina 2670 mm</t>
  </si>
  <si>
    <t>širina 1110 mm</t>
  </si>
  <si>
    <t>visina 1470 mm</t>
  </si>
  <si>
    <t>masa 705 kg</t>
  </si>
  <si>
    <t>priključak komore DOZ &amp; PVZ 660x1045 mm</t>
  </si>
  <si>
    <t>Dvoetažna komora</t>
  </si>
  <si>
    <t>Tlačna komora: KU 4</t>
  </si>
  <si>
    <t>Protok zraka: 2.400 m3/h</t>
  </si>
  <si>
    <t>Eksterni pad tlaka : 300 Pa</t>
  </si>
  <si>
    <t>Totalni pad tlaka : 606 Pa</t>
  </si>
  <si>
    <t>Dimenzije LxBxH : 2.200,0x1.110,0x760,0 mm</t>
  </si>
  <si>
    <t>Masa ureñaja: 383,00 kg</t>
  </si>
  <si>
    <t>Odsisna komora: KU 4</t>
  </si>
  <si>
    <t>Protok zraka : 2.400 m3/h</t>
  </si>
  <si>
    <t>Totalni pad tlaka : 605 Pa</t>
  </si>
  <si>
    <t>2.04</t>
  </si>
  <si>
    <r>
      <t xml:space="preserve">Plastične PVC cijevi </t>
    </r>
    <r>
      <rPr>
        <sz val="12"/>
        <color rgb="FF000000"/>
        <rFont val="Arial"/>
        <family val="2"/>
      </rPr>
      <t>za distribuciju zraka od klima komore do lokalnih rešetki, stavka uključuje sve fazonske elemente te spojne brtve i noseće obujmice. Cijevi se polažu u nagibu 1- 1,5%.</t>
    </r>
  </si>
  <si>
    <t>Ø 110 mm</t>
  </si>
  <si>
    <t>Ø 160 mm</t>
  </si>
  <si>
    <t>Ø 200 mm</t>
  </si>
  <si>
    <t>Ø 250 mm</t>
  </si>
  <si>
    <t>2.05</t>
  </si>
  <si>
    <r>
      <t xml:space="preserve">INOX plenum </t>
    </r>
    <r>
      <rPr>
        <sz val="12"/>
        <color rgb="FF000000"/>
        <rFont val="Arial"/>
        <family val="2"/>
      </rPr>
      <t>za raspodjelu zraka i spoj na razvodne kanale zraka. Spoj klima komore i plastičnih vodova. Fazonski element prijelaza sa klima komore na PVC podzemni cjevovod.</t>
    </r>
  </si>
  <si>
    <t>2.06</t>
  </si>
  <si>
    <r>
      <t xml:space="preserve">Spoj klima komore </t>
    </r>
    <r>
      <rPr>
        <sz val="12"/>
        <color rgb="FF000000"/>
        <rFont val="Arial"/>
        <family val="2"/>
      </rPr>
      <t>na odvodnju, spoj odvoda kondenzata sa uređaja + odvod kišnice koja upada sa nagazne rešetke na plenum otpadnog zraka.</t>
    </r>
  </si>
  <si>
    <t>2.07</t>
  </si>
  <si>
    <r>
      <t xml:space="preserve">Spajanje perifernih elemenata automatike </t>
    </r>
    <r>
      <rPr>
        <sz val="12"/>
        <color rgb="FF000000"/>
        <rFont val="Arial"/>
        <family val="2"/>
      </rPr>
      <t>što uključuje osjetnike, pogona ventila, pogona žaluzija, zaštitnih i protusmrzavajućih termostata, presostata, itd…</t>
    </r>
  </si>
  <si>
    <t>2.08</t>
  </si>
  <si>
    <t>2.09</t>
  </si>
  <si>
    <r>
      <t xml:space="preserve">Revizijski demontažni otvor </t>
    </r>
    <r>
      <rPr>
        <sz val="12"/>
        <color rgb="FF000000"/>
        <rFont val="Arial"/>
        <family val="2"/>
      </rPr>
      <t>zrakonepropusne izvedbe, uključivo sav materijal u potrebnoj količini i kvaliteti dimenzija prilagođenih kanalima. Revizijska vrata treba montirati na razmaku od cca 10 m, pri čemu se i difuzori i rešetke računaju kao otvori za reviziju</t>
    </r>
  </si>
  <si>
    <t>2.10</t>
  </si>
  <si>
    <t>2.11</t>
  </si>
  <si>
    <t>2.12</t>
  </si>
  <si>
    <r>
      <t>Urezivanje kamenih zidova i podova</t>
    </r>
    <r>
      <rPr>
        <sz val="12"/>
        <color rgb="FF000000"/>
        <rFont val="Arial"/>
        <family val="2"/>
      </rPr>
      <t xml:space="preserve"> za postavljanje ventilacijskih cijevi</t>
    </r>
  </si>
  <si>
    <t>3.00</t>
  </si>
  <si>
    <t>GRAĐEVINSKI RADOVI POTREBNI ZA INSTALACIJU GRIJANJA I VENTILACIJE</t>
  </si>
  <si>
    <t>3.01</t>
  </si>
  <si>
    <t>3.02</t>
  </si>
  <si>
    <r>
      <t>Planiranje dna rova</t>
    </r>
    <r>
      <rPr>
        <sz val="12"/>
        <color rgb="FF000000"/>
        <rFont val="Arial"/>
        <family val="2"/>
      </rPr>
      <t xml:space="preserve"> s točnošću ± 3cm s odbacivanjem suvišnog materijala ili ispunjavanjem sitnim probranim materijalom rupa nastalih vađenjem kamenja koje je stršilo.</t>
    </r>
  </si>
  <si>
    <t>3.03</t>
  </si>
  <si>
    <r>
      <t xml:space="preserve">Izrada posteljice za PVC cijevi </t>
    </r>
    <r>
      <rPr>
        <sz val="12"/>
        <color rgb="FF000000"/>
        <rFont val="Arial"/>
        <family val="2"/>
      </rPr>
      <t>unutar objekta dnu rova od pijeska debljine 15cm i po potrebi vlaženjem. Posteljicu je potrebno sabiti vibro žabom. U stavku uračunata nabava i prijevoz, sa utovarom i istovarom. Prekrivanje cjevovoda sa 10 cm pijeska.</t>
    </r>
  </si>
  <si>
    <t>3.04</t>
  </si>
  <si>
    <t>3.05</t>
  </si>
  <si>
    <r>
      <t xml:space="preserve">Probijanje rupa u zidovima i stropovima </t>
    </r>
    <r>
      <rPr>
        <sz val="12"/>
        <color rgb="FF000000"/>
        <rFont val="Arial"/>
        <family val="2"/>
      </rPr>
      <t>za provođenje cijevi grijanja. Sa završnom obradom.</t>
    </r>
  </si>
  <si>
    <t>kompl</t>
  </si>
  <si>
    <t>3.06</t>
  </si>
  <si>
    <r>
      <t>Urezivanje kamenih zidova i podova</t>
    </r>
    <r>
      <rPr>
        <sz val="12"/>
        <color rgb="FF000000"/>
        <rFont val="Arial"/>
        <family val="2"/>
      </rPr>
      <t xml:space="preserve"> za postavljanje predizoliranih cijevi</t>
    </r>
  </si>
  <si>
    <t>R E K A P I T U L A C I J A</t>
  </si>
  <si>
    <t xml:space="preserve">UKUPNO:             </t>
  </si>
  <si>
    <t>TROŠKOVNIK ELEKTROINSTALACIJA</t>
  </si>
  <si>
    <t>jedinica mjere</t>
  </si>
  <si>
    <t>jedinična cijena</t>
  </si>
  <si>
    <t>ukupna cijena</t>
  </si>
  <si>
    <t>A)</t>
  </si>
  <si>
    <t>ELEKTRIČNI RAZVODNI ORMARI</t>
  </si>
  <si>
    <t>Dobava i ugradnja razvodne ploče "R4 " izrađene od plastike, ugrađene na zid. Ploča troredna (12x3), sa neprozirnim vratima i ključem i bravicom. U ploču montirati slijedeće elemente:</t>
  </si>
  <si>
    <t>-</t>
  </si>
  <si>
    <t xml:space="preserve">Strujna zaštitna sklopka  RCD  40/0,3A/1P </t>
  </si>
  <si>
    <t>Prenaponska zaštita, 4P, 40kA klasa II</t>
  </si>
  <si>
    <t>Instalacijski prekidač jednopolni B16A,  6kA</t>
  </si>
  <si>
    <t>Instalacijski prekidač jednopolni B10A,  6kA</t>
  </si>
  <si>
    <t>Cu sabirnice 100A tropolne</t>
  </si>
  <si>
    <t xml:space="preserve">  RAZVODNA PLOČA  "R4"   SVEUKUPNO</t>
  </si>
  <si>
    <t xml:space="preserve">Dobava i ugradnja razdjelnog ormara R6, izrađen od izrađen od dva puta dekapiranog lima deb. 2 mm (dimenzije prije narudžbe provjeriti po slaganju svih elemenata te uz rezervni slobodni prostor 30 %), u stupnju zaštite IP 43, s vratima snabdjevenim tipskom bravicom s ključem. Oznaku razdjelnika, natpise na vratima, izvode kabela iz ormara prema strujnim krugovima izvesti na graviranim plastičnim pločicama, a svu opremu u razdjelniku označiti trajnim oznakama prema jednopolnoj shemi sukladno tehničkom opisu. U ormar isporučiti i ugraditi sljedeću opremu: </t>
  </si>
  <si>
    <t>Instalacijski prekidač jednopolni C10A, 6kA</t>
  </si>
  <si>
    <t xml:space="preserve">  RAZVODNI ORMAR  "R6"   SVEUKUPNO</t>
  </si>
  <si>
    <t xml:space="preserve">Dobava i ugradnja razdjelnog ormara R7, izrađen od negorive plastike  deb. 4 mm (dimenzije prije narudžbe provjeriti po slaganju svih elemenata te uz rezervni slobodni prostor 30 %), u stupnju zaštite IP 65, s vratima snabdjevenim tipskom bravicom s ključem. Oznaku razdjelnika, natpise na vratima, izvode kabela iz ormara prema strujnim krugovima izvesti na graviranim plastičnim pločicama, a svu opremu u razdjelniku označiti trajnim oznakama prema jednopolnoj shemi sukladno tehničkom opisu. U ormar isporučiti i ugraditi sljedeću opremu: 
</t>
  </si>
  <si>
    <t xml:space="preserve">sklopka-rastavljač 160A/3P </t>
  </si>
  <si>
    <t>Patrone NV00 63A 230V 50Hz</t>
  </si>
  <si>
    <t>Instalacijski prekidač tropolni C32A, 6kA</t>
  </si>
  <si>
    <t>Instalacijski prekidač tropolni C16A, 6kA</t>
  </si>
  <si>
    <t xml:space="preserve">  RAZVODNI ORMAR  "R7"   SVEUKUPNO</t>
  </si>
  <si>
    <t>B)</t>
  </si>
  <si>
    <t>ELEKTRIČNA INSTALACIJA SNAGE</t>
  </si>
  <si>
    <t>Dobava i polaganje PVC cijevi  :</t>
  </si>
  <si>
    <r>
      <t>F</t>
    </r>
    <r>
      <rPr>
        <sz val="12"/>
        <rFont val="Arial"/>
        <family val="2"/>
      </rPr>
      <t xml:space="preserve"> 75mm</t>
    </r>
  </si>
  <si>
    <r>
      <t>F</t>
    </r>
    <r>
      <rPr>
        <sz val="12"/>
        <rFont val="Arial"/>
        <family val="2"/>
      </rPr>
      <t xml:space="preserve"> 50mm</t>
    </r>
  </si>
  <si>
    <r>
      <t xml:space="preserve">F </t>
    </r>
    <r>
      <rPr>
        <sz val="12"/>
        <rFont val="Arial"/>
        <family val="2"/>
      </rPr>
      <t>25mm</t>
    </r>
  </si>
  <si>
    <t>Dobava i polaganje kabela u PVC cijevi</t>
  </si>
  <si>
    <r>
      <t>PP00-Y 4x50mm</t>
    </r>
    <r>
      <rPr>
        <vertAlign val="superscript"/>
        <sz val="12"/>
        <rFont val="Arial"/>
        <family val="2"/>
      </rPr>
      <t>2</t>
    </r>
  </si>
  <si>
    <r>
      <t>PP00-Y 5x25mm</t>
    </r>
    <r>
      <rPr>
        <vertAlign val="superscript"/>
        <sz val="12"/>
        <rFont val="Arial"/>
        <family val="2"/>
      </rPr>
      <t>2</t>
    </r>
  </si>
  <si>
    <r>
      <t>PP00-Y 5x10mm</t>
    </r>
    <r>
      <rPr>
        <vertAlign val="superscript"/>
        <sz val="12"/>
        <rFont val="Arial"/>
        <family val="2"/>
      </rPr>
      <t>2</t>
    </r>
  </si>
  <si>
    <r>
      <t>PP00-Y 5x2,5mm</t>
    </r>
    <r>
      <rPr>
        <vertAlign val="superscript"/>
        <sz val="12"/>
        <rFont val="Arial"/>
        <family val="2"/>
      </rPr>
      <t>3</t>
    </r>
  </si>
  <si>
    <r>
      <t>PP00-Y 3x2,5mm</t>
    </r>
    <r>
      <rPr>
        <vertAlign val="superscript"/>
        <sz val="12"/>
        <rFont val="Arial"/>
        <family val="2"/>
      </rPr>
      <t>4</t>
    </r>
  </si>
  <si>
    <r>
      <t>PP-Y 5x10mm</t>
    </r>
    <r>
      <rPr>
        <vertAlign val="superscript"/>
        <sz val="12"/>
        <rFont val="Arial"/>
        <family val="2"/>
      </rPr>
      <t>2</t>
    </r>
  </si>
  <si>
    <r>
      <t>PP-Y 5x2,5mm</t>
    </r>
    <r>
      <rPr>
        <vertAlign val="superscript"/>
        <sz val="12"/>
        <rFont val="Arial"/>
        <family val="2"/>
      </rPr>
      <t>2</t>
    </r>
  </si>
  <si>
    <r>
      <t>PP-Y 5x4mm</t>
    </r>
    <r>
      <rPr>
        <vertAlign val="superscript"/>
        <sz val="12"/>
        <rFont val="Arial"/>
        <family val="2"/>
      </rPr>
      <t>2</t>
    </r>
  </si>
  <si>
    <r>
      <t>PP-Y 3x2,5mm</t>
    </r>
    <r>
      <rPr>
        <vertAlign val="superscript"/>
        <sz val="12"/>
        <rFont val="Arial"/>
        <family val="2"/>
      </rPr>
      <t>2</t>
    </r>
  </si>
  <si>
    <r>
      <t>PP-Y 3x1,5mm</t>
    </r>
    <r>
      <rPr>
        <vertAlign val="superscript"/>
        <sz val="12"/>
        <rFont val="Arial"/>
        <family val="2"/>
      </rPr>
      <t>2</t>
    </r>
  </si>
  <si>
    <r>
      <t>P/F 10mm</t>
    </r>
    <r>
      <rPr>
        <vertAlign val="superscript"/>
        <sz val="12"/>
        <rFont val="Arial"/>
        <family val="2"/>
      </rPr>
      <t>2</t>
    </r>
  </si>
  <si>
    <t>Dobava i polaganje kabela p/ž u cijevi sa štemenjem šliceva:</t>
  </si>
  <si>
    <t>priključnica sa zaštićenim kontaktima cod. 2 modula</t>
  </si>
  <si>
    <t>PVC kutija cod. (2 modula)</t>
  </si>
  <si>
    <t>nosivi okvir cod. (2 modula)</t>
  </si>
  <si>
    <t>ukrasni okvir cod.  (2 modula)</t>
  </si>
  <si>
    <t>PVC kutija (4 modula)</t>
  </si>
  <si>
    <t>nosivi okvir (4 modula)</t>
  </si>
  <si>
    <t>ukrasni okvir (4 modula)</t>
  </si>
  <si>
    <t>Spajanje opreme u strojarnici; crpke i sl., samo opskrbni dio.</t>
  </si>
  <si>
    <t>Spajanje klima jedinica, vanjske i unutrašnjih, samo napojni dio.</t>
  </si>
  <si>
    <t>Spajanje opreme u svim prostorijama objekta kao bojleri.</t>
  </si>
  <si>
    <r>
      <t xml:space="preserve">Dobava i ugradnja PVC razvodnih kutija p/ž </t>
    </r>
    <r>
      <rPr>
        <sz val="12"/>
        <rFont val="Arial"/>
        <family val="2"/>
      </rPr>
      <t xml:space="preserve">F </t>
    </r>
    <r>
      <rPr>
        <sz val="12"/>
        <rFont val="Arial"/>
        <family val="2"/>
      </rPr>
      <t>80mm.</t>
    </r>
  </si>
  <si>
    <t>Brtvljenje kabela na mjestima proboja protupožarnih zidova između dvije protupožarne zone. Brtvljenje izvesti pjenom vatrootpronosti F90.</t>
  </si>
  <si>
    <t>C)</t>
  </si>
  <si>
    <t xml:space="preserve">ELEKTRIČNA INSTALACIJA  RASVJETE  </t>
  </si>
  <si>
    <t>Dobava i polaganje PVC cijevi u beton:</t>
  </si>
  <si>
    <r>
      <t xml:space="preserve">PVC </t>
    </r>
    <r>
      <rPr>
        <sz val="12"/>
        <rFont val="Arial"/>
        <family val="2"/>
      </rPr>
      <t xml:space="preserve">F </t>
    </r>
    <r>
      <rPr>
        <sz val="12"/>
        <rFont val="Arial"/>
        <family val="2"/>
      </rPr>
      <t>25mm</t>
    </r>
  </si>
  <si>
    <r>
      <t xml:space="preserve">PVC </t>
    </r>
    <r>
      <rPr>
        <sz val="12"/>
        <rFont val="Arial"/>
        <family val="2"/>
      </rPr>
      <t xml:space="preserve">F </t>
    </r>
    <r>
      <rPr>
        <sz val="12"/>
        <rFont val="Arial"/>
        <family val="2"/>
      </rPr>
      <t>20mm</t>
    </r>
  </si>
  <si>
    <r>
      <t>PP00 3x1,5mm</t>
    </r>
    <r>
      <rPr>
        <vertAlign val="superscript"/>
        <sz val="12"/>
        <rFont val="Arial"/>
        <family val="2"/>
      </rPr>
      <t xml:space="preserve">2 </t>
    </r>
  </si>
  <si>
    <r>
      <t>PP-Y 3x1,5mm</t>
    </r>
    <r>
      <rPr>
        <vertAlign val="superscript"/>
        <sz val="12"/>
        <rFont val="Arial"/>
        <family val="2"/>
      </rPr>
      <t xml:space="preserve">2 </t>
    </r>
  </si>
  <si>
    <t>Dobava i polaganje kabela p/ž u beton sa štemenjem šliceva:</t>
  </si>
  <si>
    <t>NYY-J 3x1,5mm2</t>
  </si>
  <si>
    <r>
      <t>F</t>
    </r>
    <r>
      <rPr>
        <sz val="12"/>
        <rFont val="Arial"/>
        <family val="2"/>
      </rPr>
      <t xml:space="preserve"> 32mm</t>
    </r>
  </si>
  <si>
    <t xml:space="preserve">Dobava, ugradnja i spajanje sklopki p/ž </t>
  </si>
  <si>
    <t>isklopna sklopka  (2 modula)</t>
  </si>
  <si>
    <t>isklopna sklopka  (1 modul)</t>
  </si>
  <si>
    <t>isklopna sklopka serijski  ( 2 modul)</t>
  </si>
  <si>
    <t>PVC kutija  (2 modula)</t>
  </si>
  <si>
    <t>nosivi okvir  (2 modula)</t>
  </si>
  <si>
    <t>ukrasni okvir  (2 modula)</t>
  </si>
  <si>
    <t>Dobava i ugradnja ventilatora u sanitarnim čvorovima i ostalim prostorijama.</t>
  </si>
  <si>
    <t xml:space="preserve">Dobava i ugradnja strujne šine 2m. Šinu montirati u izložbene dvorane kaštela. Oznaka u projektu "2m".  </t>
  </si>
  <si>
    <t xml:space="preserve">Dobava i ugradnja strujne šine 3m. Šinu montirati u izložbene dvorane kaštela. Oznaka u projektu "3m".  </t>
  </si>
  <si>
    <t>Dobava i ugradnja L konektora za spajanje šina</t>
  </si>
  <si>
    <t xml:space="preserve">Dobava i ugradnja Alu profila + prozirni poklopac + LED traka 5w/m. Sve montirati s gornje strane strujnih šina u izložbene dvorane kaštela. Oznaka u projektu "21".  </t>
  </si>
  <si>
    <t xml:space="preserve">ELEKTRIČNA INSTALACIJA RASVJETE </t>
  </si>
  <si>
    <t>D)</t>
  </si>
  <si>
    <t>INSTALACIJA TELEFONA I RAČUNALNE MREŽE</t>
  </si>
  <si>
    <t xml:space="preserve">Dobava i ugradnja PVC cijevi </t>
  </si>
  <si>
    <r>
      <t xml:space="preserve">PEHD  </t>
    </r>
    <r>
      <rPr>
        <sz val="12"/>
        <rFont val="Arial"/>
        <family val="2"/>
      </rPr>
      <t xml:space="preserve">F </t>
    </r>
    <r>
      <rPr>
        <sz val="12"/>
        <rFont val="Arial"/>
        <family val="2"/>
      </rPr>
      <t>50mm</t>
    </r>
  </si>
  <si>
    <r>
      <t xml:space="preserve">PVC  </t>
    </r>
    <r>
      <rPr>
        <sz val="12"/>
        <rFont val="Arial"/>
        <family val="2"/>
      </rPr>
      <t xml:space="preserve">F </t>
    </r>
    <r>
      <rPr>
        <sz val="12"/>
        <rFont val="Arial"/>
        <family val="2"/>
      </rPr>
      <t>25mm</t>
    </r>
  </si>
  <si>
    <r>
      <t xml:space="preserve">PVC  </t>
    </r>
    <r>
      <rPr>
        <sz val="12"/>
        <rFont val="Arial"/>
        <family val="2"/>
      </rPr>
      <t xml:space="preserve">F </t>
    </r>
    <r>
      <rPr>
        <sz val="12"/>
        <rFont val="Arial"/>
        <family val="2"/>
      </rPr>
      <t>20mm</t>
    </r>
  </si>
  <si>
    <t>Dobava i polaganje kabela u PVC cijevi i na kabelske police
Kabeli :</t>
  </si>
  <si>
    <t xml:space="preserve"> UTP CAT. 6</t>
  </si>
  <si>
    <t xml:space="preserve">Dobava, ugradnja i spajanje priključnica RJ45 p/ž </t>
  </si>
  <si>
    <t xml:space="preserve">priključnica RJ45 UTP 6 </t>
  </si>
  <si>
    <t>prespojnih panela (patch panel) sa 24 ulaza prazan</t>
  </si>
  <si>
    <t>utični modul RJ45 cat.6</t>
  </si>
  <si>
    <t>preklopnik/switch s 24 porta</t>
  </si>
  <si>
    <t>fiksne police dubine 400mm unutar komunikacijskog ormara.</t>
  </si>
  <si>
    <t xml:space="preserve"> 19'' napojne letve 7-struke s prenaponskom zaštitom </t>
  </si>
  <si>
    <t xml:space="preserve">Uređaj za besprekidno napajanje (za napajanje komunikacijskog ormara) UPS 650VA </t>
  </si>
  <si>
    <t>Horizontalne vodilice kabela</t>
  </si>
  <si>
    <t>Vertikalne vodilice kabela</t>
  </si>
  <si>
    <t>Izrada i spajanje konektora na kabelskim završetcima</t>
  </si>
  <si>
    <t>KOMUNIKACIJSKI ORMAR    SVEUKUPNO</t>
  </si>
  <si>
    <t>kompl.</t>
  </si>
  <si>
    <t>Dobava i ugradnja zdenca (šahta) D1 dimenzije 60x60x80cm. Ugradnja u zemlju (beton) ispred objekta.</t>
  </si>
  <si>
    <t>INSTALACIJA TELEONA I RAČUNALNE MREŽE</t>
  </si>
  <si>
    <t>E)</t>
  </si>
  <si>
    <t>INSTALACIJA ZAŠTITE OD MUNJE</t>
  </si>
  <si>
    <t>Dobava i ugradnja trake Fe/Zn 25x4 mm u temelje objekta i energetski kanal.</t>
  </si>
  <si>
    <t>Dobava i ugradnja križnih spojnica trake u temelje. Spojnice premazati bitumenom.</t>
  </si>
  <si>
    <t>Dobava i ugradnja trake Fe/Zn 25x4 mm podžbukno od uzemljivača do mjernog spoja.</t>
  </si>
  <si>
    <t>Silikoniziranje izlaza trake iz fasade.</t>
  </si>
  <si>
    <t>Dobava i montaža križnih spojnica na krovu.</t>
  </si>
  <si>
    <t>Dobava i montaža na nosače, žice RF Ø8mm na krovove i zidove objekata.</t>
  </si>
  <si>
    <t>Dobava i ugradnja FeZN paličaste sonde za uzemljenje dužine 2000m, presjeka 50x50x3mm.</t>
  </si>
  <si>
    <t>Izrada izjednačenja potencijala metalnih masa u strojarnici.</t>
  </si>
  <si>
    <t>ISPITIVANJE GROMOBRANSKE INSTALACIJE I IZDAVANJE ATESTA.</t>
  </si>
  <si>
    <t>DOBAVA KNJIGE EVIDENCIJE ISPITIVANJA GROMOBRANSKE INSTALACIJE.</t>
  </si>
  <si>
    <t>F)</t>
  </si>
  <si>
    <t>INSTALACIJA VATRODOJAVE</t>
  </si>
  <si>
    <t xml:space="preserve">Dobava i ugradnja cijevi u spušteni strop i betonske zidove sa štemanjem i sa mjestimičnim gipsanjem </t>
  </si>
  <si>
    <t xml:space="preserve"> PVC cijev F 20mm</t>
  </si>
  <si>
    <t>Dobava i uvlačenje u cijevi instalacijskog kabela, JB-H(St)H 2x2x0,8mm</t>
  </si>
  <si>
    <t>kom.</t>
  </si>
  <si>
    <t xml:space="preserve">Dobava i ugradnja centrale za dojavu požara s jednom petljom
- jedna petlja s do ne manje od 128 javljača
- obavezno podešavanje osjetljivosti svih javljača sa centrale u ne manje od dva automatska režima (dnevni i noćni)
- obavezno funkcija automatskog testa detektora
- obavezno mogućnost umrežavanja s drugim centralama u prstenastu mrežu s tolerancijom na kvar
- obavezno mogućnost ugradnje integralnog telefonskog dojavnika
- obavezno mogućnost spajanja na Ethernet lokalnu računalnu mrežu
- obavezno tekstualni LCD zaslon i funkcijska tipkovnica na hrvatskom jeziku.
</t>
  </si>
  <si>
    <t xml:space="preserve">Dobava i ugradnja kartica centrale dojave požara za telefonsku dojavu_x000D_
- obavezno integralni dio centrale za dojavu požara_x000D_
- obavezno mogućnost da se kroz jedan dojavni modul dojavljuju alarmi svih centrala u prstenu_x000D_
- obavezno Contact ID protokol_x000D_
- obavezno dojava alarma ili kvara s točnom adresom svakog uređaja na petlji (grupni alarmi nisu prihvatljivi)_x000D_
</t>
  </si>
  <si>
    <t>Dobava i montažaparalelnog indikatora</t>
  </si>
  <si>
    <t xml:space="preserve">Dobava i ugradnja adresabilnih ručnih javljača požara s izolatorom, bez razbijanja stakla, crvene boje, reset ključem_x000D_
- mehanička vizualna inidkacija aktivacije_x000D_
- s mogućnošću reseta pomoću ključa_x000D_
- po naredbi iz adresabilne centrale šalje informaciju o stanju javljača_x000D_
- višekratna upotreba, nije potrebno razbijati i mijenjati staklo_x000D_
- radi na Inim protokolu_x000D_
- ugrađen autoizolator_x000D_
</t>
  </si>
  <si>
    <t>Dobava i ugradnja adresabilne vatrodojavne sirene_x000D_
- napajanje iz petlje_x000D_
- pogodna i za vanjsku ugradnju IP67_x000D_</t>
  </si>
  <si>
    <t xml:space="preserve">Dobava i ugradnja adresabilne vatrodojavne sirene
 s bljeskalicom_x000D_
- napajanje iz petlje_x000D_
- pogodna i za vanjsku ugradnju IP67
</t>
  </si>
  <si>
    <t xml:space="preserve">Dobava i ugradnja 
ulazno-izlazni modula_x000D_
- Inim protokol_x000D_
- 1 nadzirani ulaz, 1 nadzirani izlaz, 1 nadzirani ulaz za spajanje na vanjsko napajanje i 1 relejni izlaz_x000D_
</t>
  </si>
  <si>
    <t xml:space="preserve">Dobava knjige održavanja sustava za dojavu požara_x000D_.
</t>
  </si>
  <si>
    <t xml:space="preserve">Dobava i ugradnja akumulatora 12V,18Ah, dimenzije: 128x176x166 mm_x000D_
</t>
  </si>
  <si>
    <t>Ugradnja telefonskog pozivnika u centralu i spajanje na liniju te programiranje dojave</t>
  </si>
  <si>
    <t>G)</t>
  </si>
  <si>
    <t>INSTALACIJA VIDEONADZORA</t>
  </si>
  <si>
    <t xml:space="preserve">Stand-alone 8 kanalni mrežni snimač, max troughput 64Mbps, 240ips@2Mpx, SATA x2, 6TB=3TB HDD x 2, 1 x HDMI, 1 x VGA out, Alarm I/O 4/1, napajanje 12VDC snimač
-Ugradnja u komunikacijki ormar kaštel K3
</t>
  </si>
  <si>
    <t xml:space="preserve">Integrirana dan/noć vanjska 2 megapikselna kamera u bullet kućištu, 1920x1080@30fps, motorizirani varifokalni objektiv (f= 3 - 9mm), ICR, dWDR, IR LED (30 m), antivandal kućište, IP66
</t>
  </si>
  <si>
    <t>Dobava kabela UTP CAT. 6</t>
  </si>
  <si>
    <t>Dobava i ugradnja komunikacijskog preklopnika/switch s napajanejm preko mreže/PoE, s 16 portova</t>
  </si>
  <si>
    <t>Instalacija, spajanje, podešavanje i programiranje digitalnog videosnimača
- postavljanje snimača, instalacija i formatiranje tvrdih diskova, spajanje videosignala, priključka na Ethernet
- podešavanje parametara detekcije pokreta s obzirom na vremenske razrede (dnevni, noćni režim, radni dan, blagdan)
- spajanje vanjskih alarma sa sustava protuprovale
- programiranje i spajanja signala kvara i greške na protuprovalni sustav
- podešavanje parametara kvalitete snimanja s obzirom na vremenske razrede i alarmne događaje (po detekciji pokreta i vanjskim signalima)
- podešavanje mrežnih parametara, spajanje na lokalnu računalnu mrežu, testiranje pristupa s računalne radne stanice</t>
  </si>
  <si>
    <t>Montaža vanjskog nosača kamere</t>
  </si>
  <si>
    <t>Montaža unutrašnje kamere u dome kućištu</t>
  </si>
  <si>
    <t>Bušenje proboja Ø 24 mm kroz armirano betonske zidove
debljine do 300 mm za ugradnju PVC cijevi
- za vanjske kamere</t>
  </si>
  <si>
    <t>Montaža kamere na nosač i spajanje signalnog voda i napajanja</t>
  </si>
  <si>
    <t>Podešavanje vidnog polja</t>
  </si>
  <si>
    <t>Montaža konektora</t>
  </si>
  <si>
    <t>Dobava i ugradnja plastične tvrde cijevi Ø 20 mm
- uključujući potrebni instalacijski spojni i montažni pribor i materijal (razvodne kutije, uvodnice, gips, tiple, vijci, spojnice, koljena, nosači)</t>
  </si>
  <si>
    <t>Uvlačenje utp kabela u instalacijske cijevi ili kanalice</t>
  </si>
  <si>
    <t>H)</t>
  </si>
  <si>
    <t>ZEMLJANI I GRAĐEVINSKI  RADOVI</t>
  </si>
  <si>
    <t>Kolčenje kabelskih trasa.</t>
  </si>
  <si>
    <t>Izrada, montaža i demontaža pješačkih prijelaza preko kanala, širine 0,5m, visine 1m i dužine 2m. Ograda mora biti učvršćena.</t>
  </si>
  <si>
    <t>Dobava i polaganje posteljice od rastresitog materijala, pijeska ili kamene prašine fine granulacije, polažu se dva sloja od po 10 cm.</t>
  </si>
  <si>
    <t>Odvoz viška materijala na deponij.</t>
  </si>
  <si>
    <t>Dobava i ugradnja vrpce upozorenja: ''POZOR ENERGETSKI KABEL''.</t>
  </si>
  <si>
    <t>Dobava i ugradnja zaštitnih pvc poklopnica.</t>
  </si>
  <si>
    <t>ZEMLJANO-GRAĐEVINSKI RADOVI</t>
  </si>
  <si>
    <t>ZAJEDNIČKA REKAPITULACIJA SVIH RADOVA</t>
  </si>
  <si>
    <t>GRAĐEVINSKI RADOVI NA ZGRADI KAŠTELA</t>
  </si>
  <si>
    <t>GRAĐEVINSKO OBRTNIČKI RADOVI NA KAŠTELU</t>
  </si>
  <si>
    <t>INSTALACIJE VODOVODA I KANALIZACIJE</t>
  </si>
  <si>
    <t>GRAĐEVINSKI RADOVI STROJARNICE</t>
  </si>
  <si>
    <t>TROŠKOVNIK STROJARSKIH INSTALACIJA</t>
  </si>
  <si>
    <t>SVEUKUPNO :</t>
  </si>
  <si>
    <t>PDV 25% :</t>
  </si>
  <si>
    <t>UKUPNI ZBROJ:</t>
  </si>
  <si>
    <t>¸REKAPITULACIJA INSTALACIJA VODOVODA I ODVODNJE</t>
  </si>
  <si>
    <t>Popravak postojećih zidova kaštela, obrambenih zidova unutarnjeg dvorišta i zidova vanjskog dvorišta. Uključuje razidavanje oslabljenog dijela ziđa i ponovno zazidavanje.</t>
  </si>
  <si>
    <t>Reprofilacija reški kamenog ziđa kule i kaštela. Sljubnice se nadalje obrađuju mortom u boji i granulaciji usklađenoj s postojećim fugama koristeći bescementno vezivo. Završno se reške premazuju zaštitnom vlagoodbojnom emulzijom koja ne smije utjecati na boje reški ili zida. U cijenu je uračunat sav potreban rad i materijal za izvedbu U cijeni je laka radna skela.</t>
  </si>
  <si>
    <r>
      <t>Izrada pokrova trostrešnog kosog krova kule sa završnom oblogom od kupe kanalice na daščanoj oplati u padu od 50%. Uključena postava daščane oplate na podgledu ispod toplinske izolacije koja se postavlja između rogova, daščane oplate od OSB ploča, te grubo posipane bitumenske trake. Prije postave daščane oplate na podgledu krova ispod toplinske izolacije pričvrstiti parnu branu. Prije postave pokrova na daščanu oplatu prethodno položiti bitumensku grubo posipanu traku za bolje prijanjanje morta. Rubne kupe kanalice i elemente na sljemenu položiti u mort. U cijenu uključiti letvanje. Krov izvesti bez žlijeba. Obračun po m</t>
    </r>
    <r>
      <rPr>
        <vertAlign val="superscript"/>
        <sz val="12"/>
        <color rgb="FF000000"/>
        <rFont val="Arial"/>
        <family val="2"/>
      </rPr>
      <t>2</t>
    </r>
    <r>
      <rPr>
        <sz val="12"/>
        <color rgb="FF000000"/>
        <rFont val="Arial"/>
        <family val="2"/>
      </rPr>
      <t xml:space="preserve"> horizontalne projekcije izvedene površine krova uključivo materijal, spojna sredstva, te tipske elemente (spoj na vertikalu odvodnje i sl.). Sve izvoditi prema nacrtu krovišta i detaljima.</t>
    </r>
  </si>
  <si>
    <r>
      <t>Izrada pokrova postojećih kosih krovova na kućama uz kaštel sa završnom oblogom od kupe kanalice na daščanoj oplati u padu od 28 - 50%. Pregledati postojeću nosivu konstrukciju, te po potrebi zamijeniti dotrajale i oštećene nosive elemente. Prije postave toplinske izolacije između postojećih rogova s donje strane pričvrstiti parnu branu. Na nosivu konstrukciju s gornje strane postaviti daščanu oplate od OSB ploča. Prije postave pokrova na daščanu oplatu prethodno položiti bitumensku grubo posipanu traku za bolje prijanjanje morta. Rubne kupe kanalice i elemente na sljemenu položiti u mort. U cijenu uključiti letvanje. Krov izvesti bez žlijeba. Obračun po m</t>
    </r>
    <r>
      <rPr>
        <vertAlign val="superscript"/>
        <sz val="12"/>
        <color rgb="FF000000"/>
        <rFont val="Arial"/>
        <family val="2"/>
      </rPr>
      <t>2</t>
    </r>
    <r>
      <rPr>
        <sz val="12"/>
        <color rgb="FF000000"/>
        <rFont val="Arial"/>
        <family val="2"/>
      </rPr>
      <t xml:space="preserve"> horizontalne projekcije izvedene površine krova uključivo materijal, spojna sredstva, te tipske elemente (spoj na vertikalu odvodnje i sl.). Sve izvoditi prema nacrtu krovišta i detaljima. Posebnu pažnju obratiti na spojeve krovnih ploha i zidova i obradu istih hidroizolacijom.</t>
    </r>
  </si>
  <si>
    <t>Žbukanje unutarnjih zidova od kamena i opeke u kućama unutar i oko kaštela, te na kuli sa vapnenom žbukom. Žbukanje se izvodi slijedećim postupcima: čišćenje plohe zida i reški, premazivanje zidova primerom i žbukanje zida u dva sloja žbuke. Prvi sloj grube žbuke od debljine sloja 2 cm, a završni sloj u boji po izboru projektanta odnosno predstavnika konzervatorske službe (zahtjev može biti da se treba nanjeti i zagladiti žlicom). U cijenu je uračunat sav potreban rad i materijal za izvedbu, te laka radna skela, vodilice za žbukanje, kutni profili i dilatacije od stolarije. Na spojevima različitih materijala potrebno je rabiciranje.</t>
  </si>
  <si>
    <t>UKUPNO</t>
  </si>
  <si>
    <t>m2</t>
  </si>
  <si>
    <t>Bušenje prodora kroz zidove debljine 60cm, obraditi otvor žbukom, zaštita prodora pjenom prema shemi i dispoziciji. Prodori kroz požarne zidove s protupožarnom pjenom. Sa postavljanjem zaštitnih proturnih cijevi.</t>
  </si>
  <si>
    <t>TROŠKOVNIK - RADOVI NA KONSTRUKCIJI KAŠTELA</t>
  </si>
  <si>
    <t>B.IX.</t>
  </si>
  <si>
    <t>ZEMLJANI I GRAĐEVINSKI RADOVI</t>
  </si>
  <si>
    <t>OPREMA</t>
  </si>
  <si>
    <t>OPREMA UKUPNO:</t>
  </si>
  <si>
    <t>Izvođač je dužan pridržavati se svih važećih zakona i propisa i to naročito Zakona o prostornom uređenju i gradnji, Zakona o zaštiti na radu itd.</t>
  </si>
  <si>
    <t>Izvođač će prilikom uvođenja u posao i formiranja gradilišta preuzeti u posjed nekretninu na kojoj gradi (parcelu ili zgradu)</t>
  </si>
  <si>
    <t>Izvođač je dužan, u okviru ugovorene cijene, ugraditi propisan, adekvatan i atestiran materijal. Ova obaveza odnosi se na sve dijelove zgrade, konstruktivne i instalacijske sustave, završne obloge, opremu i sve ostale ugrađene materijale.</t>
  </si>
  <si>
    <t>Izvođač će zajedno s nadzornom službom izraditi vremenski plan (gantogram) aktivnosti na gradilištu i njime odrediti dinamiku financiranja, dobave materijala i opreme, i sl.</t>
  </si>
  <si>
    <t>1. TROŠKOVNIK GRAĐEVINSKIH RADOVA NA KONSTRUKCIJI, NA KAŠTELU</t>
  </si>
  <si>
    <t>2. TROŠKOVNIK GRAĐEVINSKO-OBRTNIČKIH RADOVA NA KAŠTELU</t>
  </si>
  <si>
    <t>KAMENARSKI RADOVI UKUPNO:</t>
  </si>
  <si>
    <t>3 kg - EN3 efikasnost 13A | 89B | C</t>
  </si>
  <si>
    <t xml:space="preserve">Na građevini postaviti prijenosne protupožarne aparate pod stalnim tlakom, punjenje prahom ABC od 3 ili 6 kg, koji za početno gašenje požara moraju biti tako raspoređeni da razdaljina između dva aparata nije veća od 20 m. Aparati za početno gašenje moraju se postaviti na uočljivim i lako dostupnim mjestima (ručka aparata do visine 1,5 m mjereno od poda). Mjesto postavljanja vatrogasnog aparata u prostorijama čija površina je veća od 50 m2 mora biti označeno naljepnicom sukladno važećoj hrvatskoj normi HRN ISO 6309 ili jednakovrijednoj, najmanjih dimenzija 150 × 150mm, s oznakom vatrogasnom aparata. Naljepnica je obojana pretežito bojom RAL 3000 i postavlja se dovoljno visoko da njenu uočljivost ne ometa sadržaj prostora. </t>
  </si>
  <si>
    <t>6 kg - EN3 efikasnost 43A | 233B | C</t>
  </si>
  <si>
    <t>3. TROŠKOVNIK INSTALACIJA VODOVODA I KANALIZACIJE</t>
  </si>
  <si>
    <t>Woltmannov kombinirani vodomjer DN50 ili 2" za očitavanje potrošnje vode. Vodomjer ima mogućnost mjerenja malih i velikih protoka te je prikladan za spoj na hidrantsku mrežu i sanitarnu mrežu.</t>
  </si>
  <si>
    <t xml:space="preserve">Cijevna izolacija oko cijevi tople vode i recirkulacije, izolacija s parnonepropusnom branom minimalne debljine 9 mm. </t>
  </si>
  <si>
    <t>Zidni hidrant 2" ugrađen na visini 1,5m od gornjeg ruba gotovog poda koji sadrži: vatrogasno crijevo, ventil 2", holender priključak 2", mlaznicu F 52/12 mm sve smješteno u čeličnom ormariću. Hidrant ima doseg crijeva od 15m u promjeru od unutrašnjeg hidranta. Hidrant se ugrađuje u multimedijelnu dvoranu. U cijeni je izvedba prodora kroz zid i ostalih radova do spoja na cijevi odgovarajućeg profila. Sanacija zida i keramike nakon spajanja također je u stavci.</t>
  </si>
  <si>
    <t>4. GRAĐEVINSKI TROŠKOVNIK STROJARNICE</t>
  </si>
  <si>
    <t>5. TROŠKOVNIK STROJARSKIH RADOVA</t>
  </si>
  <si>
    <t>6. TROŠKOVNIK ELEKTROINSTALACIJA</t>
  </si>
  <si>
    <t>2.01</t>
  </si>
  <si>
    <r>
      <t xml:space="preserve">NAPOMENE: </t>
    </r>
    <r>
      <rPr>
        <sz val="12"/>
        <color rgb="FF000000"/>
        <rFont val="Arial"/>
        <family val="2"/>
        <charset val="238"/>
      </rPr>
      <t>Ponuditelj je dužan sve radove izvesti od kvalitetnog materijala, prema opisu i pismenim naputcima projektanta i nadzornog inženjera, ali sve u okviru ponuđene jedinične cijene. Ukoliko opis odredene stavke dovodi ponuditelja (izvođača) u sumnju o načinu izvedbe, treba pravovremeno prije predaje ponude tražiti objašnjenje od projektanta. Sve štete nastale prilikom izvedbe, a izvođač ih je mogao spriječiti dužan ih je ukloniti o svom trošku. Svi nekvalitetni radovi moraju se otkloniti i zamijeniti ispravnima. Sukladno tome tolerancije mjera izvedenih radova odredene su običajima zanata, odnosno prema odluci nadzorne službe. Izvođač je dužan sve mjere provjeravati u naravi, te o svim nejednakostima izmedu projekta i stanja na gradilištu obavijestiti projektanta i nadzornu službu. Sva odstupanja od dogovorenih tolerancija izvođač ce otkloniti o svom trošku. Sve eventualne izmjene materijala, te nacina izvedbe tijekom gradnje, moraju se izvršiti isključivo pismenim dogovorom s projektantom i nadzornim inženjerom, u protivnom iste neće biti priznate pri obračunu. Za sve materijale koji se koriste prilikom izvedbe izvođač je o svom trošku dužan osigurati pravilno skladištenje. Izvođač je dužan poduzeti sve mjere na osiguranju konstrukcija od štetnog djelovanja atmosferskih utjecaja. Ukoliko do oštecenja dođe izvođač će izvršiti popravke o svom trošku. Izvođač je prilikom izvedbe dužan nadzornoj službi predati sve ateste i ispitivanja o čvrstoći i kvaliteti ugrađenog materijala. Pojedine jedinične cijene u sebi moraju sadržavati sve vrste osnovnih i pomoćnih materijala i radova do potpune gotovosti pojedine stavke. (svi transporti, radne i pomoćne skele, sve potrebne mjere koje treba poduzeti da bi se zadovoljili uvjeti).</t>
    </r>
  </si>
  <si>
    <t>Omogućuje različite razine pristupu upravljanja:</t>
  </si>
  <si>
    <t>Dobava, ugradnja i spajanje priključnica p/ž:</t>
  </si>
  <si>
    <t>Dobava i ugradnja telefonske centrale u komunikacijski ormar. Centrala sa 4 izlazne i min. 20 lokalnih linija sa mogućnošću nadogradnje. U cijenu uračunati i programiranje centrale, te minimalnu obuku korisnika za rad sa centralom.</t>
  </si>
  <si>
    <t>Dobava i ugradnja TK ormara na vanjsku fasadu objekta sa pripadnom regletom i nosačima.</t>
  </si>
  <si>
    <t xml:space="preserve">Dobava i ugradnja protupožarnog ormarića za vatodojavnu centralu (u čeličnoj izvedbi, s protupožarnim staklom) E60
</t>
  </si>
  <si>
    <t xml:space="preserve">HDD 2TB/SATA III/64 MB </t>
  </si>
  <si>
    <t>Rušenje kose AB ploče iznad potkrovlja bočne zgrade uz kaštel, utovar i prijevoz srušenog materijala od mjesta rušenja do specijaliziranog odlagališta udaljenog do 10 km koje određuje mjesno komunalno poduzeće.</t>
  </si>
  <si>
    <t>Zidanje zamjenskog zida uz kulu kaštela lomljenim kamenom u vapnenoj žbuci s dva vidljiva lica. Ziđem se ispunjava i oblaže čelični okvir učvršćen u zid čeličnim sidrima.</t>
  </si>
  <si>
    <t>Drvo ne smije imati pogrešaka koje potječu od kukaca, kao što su bušotine i crvotočine, ne smije imati usukanost iznad 3% i pukotine srca zbog isušivanja i mraza. Drvo treba biti ravno srašteno sa pravilnim godovima, bez pukotina, smolastih kvrga i smoljnjača. Dozvoljene greške drveta su: zdrave male srasle kvrge do 20 mm, dvije na svaki početni metar ili najviše do 1/3 debljine elementa; male nesrasle zakrpljene kvrge do 20 mm po 2 na dužni metar; zdrave srasle i nesrasle kvrgice do 6  mm;  modričavost do 25 % površine.</t>
  </si>
  <si>
    <t>Zaštita  stolarije: 2x sve stavke premazati u radionici premazima, a potom 2x premazati lazurnim premazom i 1x  završnim lak-lazurom sa  svim potrebnim predradnjama u jednom tonu po izboru  projektanta.</t>
  </si>
  <si>
    <t xml:space="preserve">Koristiti  aluminijski okov; cilindrične petlje, kvake sa rozetama, podne zaustavljače, upuštene brave, prihvatnike i vodilice sa maskom.  </t>
  </si>
  <si>
    <t>Izrada, doprema i ugradnja novih punih drvenih vrata, na glavnom uličnom ulazu u dvorište muzeja. Materijal punih drvenih vrata je od hrastovine. Po izgledu, debljini drvenih dasaka i broju slojeva, načinom ugradbe te okovima od željeznih elemenata, nosačima, ojačanjima i bravom i dr. trebaju biti poput glavnih vrata uz kulu odnosno ulaza u dvorište kaštela identično ih treba na uličnom ulazu dimenzija 235/380 cm. Vrata su dvokrilna, zaokretna. Vrata se izvode na suhi način u zidu od kamena sa izradom slijepog okvira od čelika. Elemente dovratnika i vratnog krila izvesti na isti način i obojati kao što su postojeća, sve završno premazati poliuretanskim lakom u boji po izboru projektanta sa svim predradnjama (temelj, brušenje, kitanje i sl.). Završni sloj nanijeti špricanjem u tri sloja. Kantove obraditi kao vratni dovratnik. U jednom krilu vrata treba urezati odnosno ugraditi dodatno otvaranje, vrata 90/200cm, kako bi se omogućilo ulaženje osobama, a da se ne moraju otvarati velika vrata. Stavka uključuje demontažu i odvoz na deponiju postojećih metalnih vrata.</t>
  </si>
  <si>
    <t>Prilikom zidanja ostaviti otvore prema zidarskim mjerama, voditi računa o uzidavanju pojedinih građevinskih elemenata, o ostavljanju  žljebova za kanalizaciju, za centralno grijanje ako su ucrtani (ne plaća  se posebno, ulazi u jediničnu cijenu).</t>
  </si>
  <si>
    <t xml:space="preserve">Posebno se ne naplaćuje ni zatvaranje (žbukanje  šliceva, žljebova i sl.) iza položene instalacije. </t>
  </si>
  <si>
    <t>Zidovi moraju na spoju biti međusobno povezani zidarskim vezom, tj. za pregradne zidove treba ispustiti zupce ili ostvariti vezu sidrenjem metalnim spojnicama.</t>
  </si>
  <si>
    <t>Za  vrijeme  zidanja  opeku  kvasiti vodom, a  pri zidanju cementnim mortom opeka mora  ležati u vodi neposredno prije zidanja.</t>
  </si>
  <si>
    <t>Ukoliko na zidovima izbija salitra - treba ih četkom očistiti i oprati rastvorom solne kiseline u vodi (omjer 1:10) o trošku izvođača i  dodavati sredstvo protiv izbijanja salitre u mort.</t>
  </si>
  <si>
    <t>Za rabiciranje upotrijebiti rabic pletivo od pocinčane žice 0,7 do 1 mm, a gustoća polja rabic pletiva 10 mm. Pletivo može biti kvadratno ili  višekutno, a kod glazura i plivajućih podova može se upotrijebiti i armaturna mreža do jačine Q 203. Kod obrade fasade  plemenitom  žbukom bila to šerana ili prskana (hirofa) žbuka mora biti kvalitetna, tvorničke izvedbe u izabranoj boji i kvaliteti. Kod izrade fasadnih žbuka raditi prema uputstvu proizvođača.</t>
  </si>
  <si>
    <t>Materijal za izvedbu po boji, vrsti i obradi mora biti jednak uzorku što ga odaberu projektant i Konzervatorski odjel Ministarstva kulture. Kamene  ploče kojima su kitom i mortom zatvorene rupice i šupljine neće se primiti i ne smiju se ugraditi, osim ako tako nije ugovoreno.</t>
  </si>
  <si>
    <t>Potrebno je također izvršiti sve provjere dužina, širina i visina u naravi i ukazati nadzornom inženjeru na eventualna odstupanja od  projekta, odnosno na probleme prije oblaganja.</t>
  </si>
  <si>
    <t>Za učvršćenje kamenih ploča vertikalne obloge treba upotrijebiti metalna spojna sredstva (nosače/sidra) koja moraju biti statički proračunata da nose cijelu težinu ploča i izrađena od nehrđajućeg metala. Rupe u zidovima za ugrađivanje nosača izrađuju se strojno, a  prije ugrađivanja moraju se očistiti i isprati.</t>
  </si>
  <si>
    <t>U cijenu treba uključiti sav osnovni i pomoćni materijal, rastur materijala, transport do gradilišta i na gradilištu, troškove izrade, troškove pomoćnih konstrukcija (skele i dr.), trošak zaštite izvedenog rada, te uklanjanje nečistoća nastalih tokom rada.</t>
  </si>
  <si>
    <t>U cijenu gipsarskih radova ulazi i fugiranje i gletanje i GKP su po završetku radova potpuno spremne za ličenje bez potrebe za ličilačkom  pripremom zida.</t>
  </si>
  <si>
    <t>Vezu sa žbukom potrebno je obraditi posebnim elastičnim kitovima da se spriječi pucanje.</t>
  </si>
  <si>
    <t>Podovi se moraju nakon polaganja zaštititi gipsanim estrihom, što treba biti sadržano u cijeni, a zaštita će se skinuti neposredno prije  završetka gradnje.</t>
  </si>
  <si>
    <t>Oblaganje podova glaziranim pločicama I klase veličine 30 x 30 cm. Pločice se polažu na cementnu glazuru u dvokomponentno građevinsko ljepilo u vezu četiri reške u jednoj točki sa širinom 3 mm. Reške sa poda nastaviti vertikalno uz zid. U stavku uključiti fugiranje sa vodootpornim cementom u boji po izboru projektanta.</t>
  </si>
  <si>
    <r>
      <t xml:space="preserve">Dobava, izrada i montaža jednokrakih ravnih stepenica širine cca 100 cm i visine 250 cm. Svi metalni elementi izrađeni su od crne bravarije. Obostrano bočno dvije tetive stepenica dužine cca 4,6 m od dva čelična flaha debljine 10 mm i visine 250 mm međusobno varena. Tetive zavariti na prethodno usidrene L nosače od profila dimenzija 200/100/100mm debljine 10 mm u armirano betonsku ploču stropa suterena i temeljnu ploču. Na tetive bočno variti L profile 50/50 mm debljine 6 mm na koje se učvršćuju drvena gazišta od hrastovine debljine 60 mm. Na tetivu odmaknutu od zida zavariti vertikale visine 90 cm od profila 40/40 mm na međurazmaku od cca 150 cm na koje je navarena cijev </t>
    </r>
    <r>
      <rPr>
        <sz val="12"/>
        <color rgb="FF000000"/>
        <rFont val="Arial"/>
        <family val="2"/>
      </rPr>
      <t xml:space="preserve">40 mm. Prostor između nosivih vertikala ispunjen je horizontalnim profilima od šipki </t>
    </r>
    <r>
      <rPr>
        <sz val="12"/>
        <color rgb="FF000000"/>
        <rFont val="Arial"/>
        <family val="2"/>
      </rPr>
      <t>12 mm varenih na vertikale na međurazmaku od 10 cm. Završna obrada drvenih dijelova zaštitnim premazima u boji po izboru projektanta. Obrada čeličnih elemenata vruće cinčanje. Sva potrebna pomoćna spojna sredstva uključena su u cijenu stavke.</t>
    </r>
  </si>
  <si>
    <r>
      <t xml:space="preserve">Dobava, izrada i montaža L stepenica širine cca 80 cm i visine 250 cm. Svi metalni elementi izrađeni su od crne bravarije.  Obostrano bočno dvije tetive stepenica koje prate tlocrtni oblik stepenica dužine cca 2,6, odnosno 4,2 m od dva čelična flaha debljine 10 mm i visine 250 mm međusobno varena. Tetive zavariti na prethodno usidrene L nosače od profila dimenzija 200/100/100mm debljine 10 mm u armirano betonsku ploču stropa i poda prizemlja. Na tetive bočno variti L profile 50/50 mm debljine 6 mm na koje se učvršćuju drvena gazišta od hrastovine debljine 60 mm. Na unutarnju tetivu odmaknutu od zida zavariti vertikale visine 90 cm od profila 40/40 mm na međurazmaku od cca 150 cm na koje je navarena cijev </t>
    </r>
    <r>
      <rPr>
        <sz val="12"/>
        <color rgb="FF000000"/>
        <rFont val="Arial"/>
        <family val="2"/>
      </rPr>
      <t>40 mm. Prostor između nosivih vertikala ispunjen je horizontalnim profilima od šipki</t>
    </r>
    <r>
      <rPr>
        <sz val="12"/>
        <color rgb="FF000000"/>
        <rFont val="Times New Roman"/>
        <family val="1"/>
      </rPr>
      <t>∅</t>
    </r>
    <r>
      <rPr>
        <sz val="12"/>
        <color rgb="FF000000"/>
        <rFont val="Arial"/>
        <family val="2"/>
      </rPr>
      <t>12 mm varenih na vertikale na međurazmaku od 10 cm. Završna obrada drvenih dijelova zaštitnim premazima u boji po izboru projektanta. Obrada čeličnih elemenata vruće cinčanje. Sva potrebna pomoćna spojna sredstva uključena su u cijenu stavke.</t>
    </r>
  </si>
  <si>
    <r>
      <t xml:space="preserve">Dobava, izrada i montaža dvokrakih L stepenica u kuli širine cca 120 cm i visine 445 cm. Svi metalni elementi izrađeni su od crne bravarije. Obostrano bočno dvije tetive stepenica koje prate tlocrtni oblik stepenica od dva čelična flaha debljine 10 mm i visine 250 mm međusobno varena. Tetive zavariti na prethodno usidrene L nosače od profila dimenzija 200/100/100mm debljine 10 mm u armirano betonsku ploču stropa i poda kata, te u kamene zidove. Na tetive bočno variti L profile 50/50 mm debljine 6 mm na koje se učvršćuju drvena gazišta od hrastovine debljine 60 mm. Na unutarnju tetivu odmaknutu od zida zavariti vertikale visine 90 cm od profila 40/40 mm na međurazmaku od cca 150 cm na koje je navarena cijev </t>
    </r>
    <r>
      <rPr>
        <sz val="12"/>
        <color rgb="FF000000"/>
        <rFont val="Arial"/>
        <family val="2"/>
      </rPr>
      <t xml:space="preserve">40 mm. Prostor između nosivih vertikala ispunjen je horizontalnim profilima od šipki </t>
    </r>
    <r>
      <rPr>
        <sz val="12"/>
        <color rgb="FF000000"/>
        <rFont val="Arial"/>
        <family val="2"/>
      </rPr>
      <t>12 mm varenih na vertikale na međurazmaku od 10 cm. Završna obrada drvenih dijelova zaštitnim premazima u boji po izboru projektanta. Obrada čeličnih elemenata vruće cinčanje. Sva potrebna pomoćna spojna sredstva uključena su u cijenu stavke.</t>
    </r>
  </si>
  <si>
    <r>
      <t xml:space="preserve">Dobava, izrada i montaža dvokrakih U stepenica u kuli širine cca 120 cm i visine 356 cm. Svi metalni elementi izrađeni su od crne bravarije. Obostrano bočno dvije tetive stepenica koje prate tlocrtni oblik stepenica od dva čelična flaha debljine 10 mm i visine 250 mm međusobno varena. Tetive zavariti na prethodno usidrene L nosače od profila dimenzija 200/100/100mm debljine 10 mm u armirano betonsku ploču stropa i poda prizemlja, te u kamene zidove. Na tetive bočno variti L profile 50/50 mm debljine 6 mm na koje se učvršćuju drvena gazišta od hrastovine debljine 60 mm. Na unutarnju tetivu odmaknutu od zida, te na vanjsku tetivu do podesta zavariti vertikale visine 90 cm od profila 40/40 mm na međurazmaku od cca 150 cm na koje je navarena cijev </t>
    </r>
    <r>
      <rPr>
        <sz val="12"/>
        <color rgb="FF000000"/>
        <rFont val="Times New Roman"/>
        <family val="1"/>
      </rPr>
      <t>∅</t>
    </r>
    <r>
      <rPr>
        <sz val="12"/>
        <color rgb="FF000000"/>
        <rFont val="Arial"/>
        <family val="2"/>
      </rPr>
      <t xml:space="preserve">40 mm. Prostor između nosivih vertikala ispunjen je horizontalnim profilima od šipki </t>
    </r>
    <r>
      <rPr>
        <sz val="12"/>
        <color rgb="FF000000"/>
        <rFont val="Times New Roman"/>
        <family val="1"/>
      </rPr>
      <t>∅</t>
    </r>
    <r>
      <rPr>
        <sz val="12"/>
        <color rgb="FF000000"/>
        <rFont val="Arial"/>
        <family val="2"/>
      </rPr>
      <t>12 mm varenih na vertikale na međurazmaku od 10 cm. Završna obrada drvenih dijelova zaštitnim premazima u boji po izboru projektanta. Obrada čeličnih elemenata vruće cinčanje. Sva potrebna pomoćna spojna sredstva uključena su u cijenu stavke.</t>
    </r>
  </si>
  <si>
    <t>Dobava, izrada i montaža vrata s fiksnim bočnim dijelovima ukupne veličine 200/210 cm, od toga zaokretni središnji dio je 90/210. Lokacija je na početku stubišta uz zgradu muzeja na istočnoj fasadi, prema trgu, uz podest. Izrađuje se od profila iz crne bravarije. Sastoji se od okvira 40/40/2 mm i ispuna od okruglih željeznih punih profila promjera 16mm na međurazmaku od cca 15 cm koji se navaruju na profile okvira. Fiksni dio se sidri u pod, a stavka obuhvaća sve potrebne radove demontaže obloge, eventualne pripreme s iskopima i betoniranjima elemenata okvira bravarije, te vraćanje u prvobitno stanje podloge. Zaokretni dio vrata montira se na privarene nosače "brtvele" i ima rukohvat s ključem. U stavci je uključena kompletna ugradnja elemenata rukohvata i brave do pune funkcionalnosti. Obrada elemenata vruće cinčanje, a potom bojenje u crnu boju. Sav potreban okov i spojna sredstva u cijeni stavke. Prije izrade skicu bravarije treba dostaviti nadležnom konzervatorskom odjslu u Zadru na odobrenje.</t>
  </si>
  <si>
    <t xml:space="preserve">Nacrti, tehnički opis i ovaj troškovnik čine cjelinu projekta. </t>
  </si>
  <si>
    <t>Hidroizolacione trake i hidroizolacioni premazi koji se proizvode od bitumena i polimernih bitumena kao i organskih sintetskih materijala (polietilen, polivinilklorida, gume i dr.) i nanose se  na suhu i čistu betonsku podlogu.</t>
  </si>
  <si>
    <t>Obuhvaćaju izradu pregradnih stijena, cementnih glazura, plivajućih podova, unutarnje i vanjske žbuke i kulira, ugradnju vrata i prozora, tj. svih zidarskih radova koji se izvode nakon formiranja primarne konstrukcije zgrade.</t>
  </si>
  <si>
    <t>Pregradni zidovi se ne smiju izvoditi prije izvedbe stropne konstrukcije da ne bi preuzeli vertikalno opterećenje.</t>
  </si>
  <si>
    <t>Planiranje dna rova s točnošću ±3cm s odbacivanjem suvišnog materijala ili ispunjavanjem sitnim probranim materijalom rupa nastalih vađenjem kamenja koje je stršilo.</t>
  </si>
  <si>
    <t>Ručni ili strojni iskop rova prosječne širine 0.4m i dubine 1-1.2m uz instalacije, objekte, armature, vodove, cijevi i mjesta gdje nije moguć pristup stroja, s bacanjem materijala u strane i planiranjem rova dna prema projektiranom nagibu iz uzdužnog profila.</t>
  </si>
  <si>
    <t>Sanacija asfaltnih i betonskih površina kolnika i staze nakon iskopa i vraćanje u prvobitno stanje.</t>
  </si>
  <si>
    <r>
      <t>Nabava, doprema i ugradnja kamenog drobljenca pogodnog sastava (0-32mm, max. zrno 63mm), za sanaciju kolničkih površina, postavlja se iznad pijeska do razine asfalta - prema stvarnoj situaciji, 0.30 m</t>
    </r>
    <r>
      <rPr>
        <vertAlign val="superscript"/>
        <sz val="12"/>
        <rFont val="Arial"/>
        <family val="2"/>
      </rPr>
      <t>3</t>
    </r>
    <r>
      <rPr>
        <sz val="12"/>
        <rFont val="Arial"/>
        <family val="2"/>
      </rPr>
      <t xml:space="preserve">/m </t>
    </r>
  </si>
  <si>
    <t>Vodovodna armatura sa spojnim elementima na instalaciju. Prije nabavke opreme konzutirati arhitekta za odabir modela i boje.</t>
  </si>
  <si>
    <t>Sanitarna galanterija sa spojnim elementima na instalaciju. Prije nabavke opreme konzutirati arhitekta za odabir modela i boje.</t>
  </si>
  <si>
    <t>Nabavka i ugradnja betona za zidove strojarnice debljine 25 cm i promjenjive debljine 30-50 cm, svijetle visine 260 cm i za okno crpke debljine 30 cm, svijetle visine cca 254 cm, u oplati; od betona C30/37. Beton je s dodakom koji osigurava vodonepropusnost betona, na način da u prisustvu vlage veže je u kristalnu strukturu u tijelu betona, te tim bujanjem zatvara mogućnost prodora nove vlage, aditiv.</t>
  </si>
  <si>
    <r>
      <t xml:space="preserve">VRF vanjska jedinica </t>
    </r>
    <r>
      <rPr>
        <sz val="12"/>
        <color rgb="FF000000"/>
        <rFont val="Arial"/>
        <family val="2"/>
      </rPr>
      <t xml:space="preserve">u izvedbi dizalice topline. Kod jedinica iz više modula osiguran je parcijalni defrost, a samim time i kontinuirano grijanje za vrijeme defrosta. Simultana i automatska promjena temperature isparavanja  radnog medija prema temperaturi okoliša omogućuje dodatne uštede energije i veći komfor zbog viših temperatura istrujanog zraka. Jedinica je opremljena sa pločastim izmjenjivačom topline [intercooler] koji omogućuje značajno poboljšanje efikasnosti kako u hlađenju tako i u grijanju. Uređaj je opremljen s "pump out/down" funkcijom koja omogućuje jednostavno servisiranje pojedinih dijelova sustava. Konstrukcija: Jedinice su modularne izvedbe sa osnovnim nosivim okvirom i galvaniziranim čeličnim panelima sa odgovarajućom zaštitom za vanjsku i unutarnju ugradnju. Do veličine 30HP jedinice mogu biti u izvedbi 1 modula, dok su veće sastavljene od dva, ili tri modula. Jedinica se standardno isporučuje sa zaštitnom mrežom izmjenjivača. Ventilatori su niskošumne izvedbe s DC kontinuiranom regulacijom brzine vrtnje. Raspoloživi eksterni statički tlak ventilatora je 78,45 Pa. Svi kompresori u uređaju su inverterski, zvučno izolirani SSC-tip hermetički scroll izvedbe s radnim područjem 15-150 Hz.
</t>
    </r>
  </si>
  <si>
    <r>
      <t xml:space="preserve">Vanjska jedinica mini VRF </t>
    </r>
    <r>
      <rPr>
        <sz val="12"/>
        <color rgb="FF000000"/>
        <rFont val="Arial"/>
        <family val="2"/>
      </rPr>
      <t xml:space="preserve">(mini variable refrigerant flow) sustava u izvedbi toplinske pumpe kao i tehnologijom povrata topline, vrhunsku učinkovitost, tehnologijom  za bolji protok rashladnog medija, veće iskorištenje motora i iznimnu učinkovitost sustava. Simultani start i ubrzanje rada kompresora omogućuju brzo hlađenje i grijanje. Ugrađeni pločasti izmjenjivač topline omogućuje veću učinkovitost kod grijanja. Uređaj je dizajniran da radi s vrhunskim koeficijentima iskorištenja, s malim dimanzijama prostora potrebnim za smještaj, s niskom razinom buke te novim komunikacijskim NASA protokolom (potreban samo 2 žilni kabel).
</t>
    </r>
  </si>
  <si>
    <r>
      <t>Unutarnja jedinica VRF sustava</t>
    </r>
    <r>
      <rPr>
        <sz val="12"/>
        <color rgb="FF000000"/>
        <rFont val="Arial"/>
        <family val="2"/>
      </rPr>
      <t xml:space="preserve"> sa maskom predviđena za montažu na zid, opremljena ventilatorom, izmjenjivačem topline s direktnom ekspanzijom freona, elektronskim ekspanzijskim ventilom, te svim potrebnim elementima za zaštitu, kontrolu i regulaciju uređaja i temperature. 
</t>
    </r>
  </si>
  <si>
    <r>
      <t>Unutarnja jedinica VRF sustava</t>
    </r>
    <r>
      <rPr>
        <sz val="12"/>
        <color rgb="FF000000"/>
        <rFont val="Arial"/>
        <family val="2"/>
      </rPr>
      <t xml:space="preserve"> sa maskom predviđena za montažu na zid, opremljena ventilatorom, izmjenjivačem topline s direktnom ekspanzijom freona, elektronskim ekspanzijskim ventilom, te svim potrebnim elementima za zaštitu, kontrolu i regulaciju uređaja i temperature.
</t>
    </r>
  </si>
  <si>
    <r>
      <t>Unutarnja jedinica VRF sustava</t>
    </r>
    <r>
      <rPr>
        <sz val="12"/>
        <color rgb="FF000000"/>
        <rFont val="Arial"/>
        <family val="2"/>
      </rPr>
      <t xml:space="preserve"> sa maskom predviđena za montažu na zid, opremljena ventilatorom, izmjenjivačem topline s direktnom ekspanzijom freona, elektronskim ekspanzijskim ventilom, te svim potrebnim elementima za zaštitu, kontrolu i regulaciju uređaja i temperature. </t>
    </r>
  </si>
  <si>
    <r>
      <t xml:space="preserve">Unutarnja jedinice VRF sustava </t>
    </r>
    <r>
      <rPr>
        <sz val="12"/>
        <color rgb="FF000000"/>
        <rFont val="Arial"/>
        <family val="2"/>
      </rPr>
      <t xml:space="preserve">slim parapetne izvedbe predviđena za  montažu na pod ili zid, s maskom, opremljena ventilatorom, izmjenjivačom topline s direktnom ekspanzijom freona,elektronskim ekspanzijskim ventilom te svim potrebnim elementima za zaštitu, kontrolu i regulaciju uređaja i temperature. U režimu grijanja uređaj ima istrujavanje i pri podu čime je osigurana toplinska ugodnost pri podu prostorije. Super tihi rad. Integriran Virus doctor sustav za dodatno uklanjanje nečistoća iz zraka.
</t>
    </r>
  </si>
  <si>
    <r>
      <t xml:space="preserve">Unutarnja jedinice VRF sustava </t>
    </r>
    <r>
      <rPr>
        <sz val="12"/>
        <color rgb="FF000000"/>
        <rFont val="Arial"/>
        <family val="2"/>
      </rPr>
      <t xml:space="preserve">slim parapetne izvedbe predviđena za  montažu na pod ili zid, s maskom, opremljena ventilatorom, izmjenjivačom topline s direktnom ekspanzijom freona, elektronskim ekspanzijskim ventilom te svim potrebnim elementima za zaštitu, kontrolu i regulaciju uređaja i temperature. U režimu grijanja uređaj ima istrujavanje i pri podu čime je osigurana toplinska ugodnost pri podu prostorije. Super tihi rad. Integriran Virus doctor sustav za dodatno uklanjanje nečistoća iz zraka.
</t>
    </r>
  </si>
  <si>
    <r>
      <t xml:space="preserve">Programabilni žičani daljinski upravljač </t>
    </r>
    <r>
      <rPr>
        <sz val="12"/>
        <color rgb="FF000000"/>
        <rFont val="Arial"/>
        <family val="2"/>
      </rPr>
      <t>za kontrolu kazetne jedinice sa LCD zaslonom i 2 dnevnim programatorom slijedećih funckija: uključivanje/isključivanje, režim rada, brzina ventilatora, pozicija lamela, podešavanje temperature, prikaz greške, Sleep&amp;Silent režim rada, različiti nivoi pristupa.</t>
    </r>
  </si>
  <si>
    <r>
      <t xml:space="preserve">Centralni nadzorno upravljački sustav – </t>
    </r>
    <r>
      <rPr>
        <sz val="12"/>
        <color rgb="FF000000"/>
        <rFont val="Arial"/>
        <family val="2"/>
      </rPr>
      <t xml:space="preserve">web server za regulaciju do maksimalno 16 vanjskih i 256 unutarnjih jedinica. Kontroler je predviđen za montažu na zid. Kontroler omogućuje non stop web kontrolu rada sustava, s bilo kojeg računala koje ima pristup internetu(koristi javnu IP adresu). Nije potrebno instalirati dodatan software, sve funkcije upravljanja su integrirane u kontroloru.
</t>
    </r>
  </si>
  <si>
    <r>
      <t>Probijanje rupa dijamantnim bušenjem</t>
    </r>
    <r>
      <rPr>
        <sz val="12"/>
        <color rgb="FF000000"/>
        <rFont val="Arial"/>
        <family val="2"/>
      </rPr>
      <t xml:space="preserve"> kamenih zidova i stropova za provođenje cijevi ventilacije. Sa završnom obradom.</t>
    </r>
  </si>
  <si>
    <t xml:space="preserve">NAPOMENA: Cijena za svaku stavku troškovnika mora obuhvatiti dobavu, montažu, spajanje po potrebi, uzemljenje, te dovođenje svake stavke u stanje potpune funkcionalnosti.
U cijenu također ukalkulirati sav potreban materijal, spojni i montažni (potpuno funkcioniranje svake od stavki).
Oznake razvodnih ploča izvesti na graviranoj pločici, kao i sve natpise na vratima ormara.
Izrađujući ponudu treba imati na umu najnovije važeće propise za pojedine vrste instalacije.
</t>
  </si>
  <si>
    <t xml:space="preserve">Dobava i ugradnja šinskog LED rasvjetnog tjela u stupnju zaštite IP20 626W/3000K.LED rasvjetna tjela montirati u izložbene dvorane kaštela. Oznaka u projektu "6".  </t>
  </si>
  <si>
    <t xml:space="preserve">Dobava i ugradnja šinskog LED rasvjetnog tjela antiglare u stupnju zaštite IP20 626W/3000K.LED rasvjetna tjela montirati u izložbene dvorane kaštela. Oznaka u projektu "7".  </t>
  </si>
  <si>
    <t xml:space="preserve">Dobava i ugradnja vanjskog podnog LED rasvjetnog tjela u stupnju zaštite IP67 10x3W/4000K.LED rasvjetna tjela montirati u okoliš objekta. Oznaka u projektu "12".  </t>
  </si>
  <si>
    <t xml:space="preserve">Dobava i ugradnja vanjskog zidnog LED rasvjetnog tjela u stupnju zaštite IP66 2x8W/4000K.LED rasvjetna tjela montirati u okoliš objekta. Oznaka u projektu "17".  </t>
  </si>
  <si>
    <t xml:space="preserve">Dobava i ugradnja vanjskog podnog LED profila asimetričnog rasvjetnog tjela u stupnju zaštite IP67 19W/4000K. LED rasvjetna tjela montirati u okoliš objekta. Oznaka u projektu "16".  </t>
  </si>
  <si>
    <t xml:space="preserve">Dobava i ugradnja vanjskog zidnog LED rasvjetnog tjela u stupnju zaštite IP66 2W/4000K, snop svjetlosti gore i dolje. LED rasvjetna tjela montirati u okoliš objekta. Oznaka u projektu "20".  </t>
  </si>
  <si>
    <t xml:space="preserve">Dobava i ugradnja samostojećeg komunikacijskog ormara u kaštelu K3, 18U dimenzija 600x600x900 (ŠxDxV) opremljenog sa: 
</t>
  </si>
  <si>
    <t xml:space="preserve">Unutarnja 2 megapikselna dome kamera, 1920x1080 @ 30fps, objektiv 3 - 9mm (F1.2 - 2.3), ICR, IR LED (20m) utor za SD karticu, audio I/O, alarmni I/O, napajanje 12VDC/PoE 
</t>
  </si>
  <si>
    <t>Strojni i ručni iskop kanala za polaganje zaštitnih cijevi opskrbnih kabela i uzemljivača, kategorija zemljišta 3, dimenzija 40x80 cm; zatrpavanje rova sitnijim materijalom od iskopa, nakon drugog polaganja posteljice.</t>
  </si>
  <si>
    <r>
      <t xml:space="preserve">Strojni ili ručni iskop rova </t>
    </r>
    <r>
      <rPr>
        <sz val="12"/>
        <color rgb="FF000000"/>
        <rFont val="Arial"/>
        <family val="2"/>
      </rPr>
      <t>prosječne širine 0,4 m i dubine 1,2 m za instalacije uz objekte ili okolišu građevine s bacanjem materijala iskopa u strane i planiranjem rova dna prema projektiranom nagibu. Udio zemljane mase je vrlo mali između kamenih ploča. Ukupna dužina iskopa iznosi 80 m te volumen iskopa 38 m3.</t>
    </r>
  </si>
  <si>
    <t xml:space="preserve">Dobava i ugradnja nadgradnog LED rasvjetnog tjela u stupnju zaštite IP44 20W/3000K.LED rasvjetna tjela montirati u prostorijama nove zgrade (WC i hodnik). Oznaka u projektu "3".  </t>
  </si>
  <si>
    <t xml:space="preserve">Dobava i ugradnja ovjesnog LED rasvjetnog tjela u stupnju zaštite IP20 18W/4000K.LED rasvjetna tjela montirati u prostorijama konobe. Oznaka u projektu "29".  </t>
  </si>
  <si>
    <t xml:space="preserve">Dobava i ugradnja ovjesnog LED rasvjetnog tjela u stupnju zaštite IP20 63W/4000K.LED rasvjetna tjela montirati u prostorijama recepcije. Oznaka u projektu "9".  </t>
  </si>
  <si>
    <t xml:space="preserve">Dobava i ugradnja nadgradnog  rasvjetnog tjela u stupnju zaštite IP54 20W E27.Rasvjetna tjela montirati iznad ulaznih vrata kata nove zgrade i konobe. Oznaka u projektu "30".  </t>
  </si>
  <si>
    <t>Spajanje gromobranske trake sa limenim opšavom.</t>
  </si>
  <si>
    <t>Dobava i montaža nosača žice na krovu objekta.</t>
  </si>
  <si>
    <t>Dobava i montaža nosača žice i trake na zidove objekta.</t>
  </si>
  <si>
    <t>Dobava i ugradnja analogno-adresabilni optički detektor s izolatorom, Inim protokol_x000D_
- obavezno automatsko adresiranje s centrale_x000D_
- obavezno mogućnost ručnog adresiranja s centrale_x000D_
- obavezno podesiva osjetljivost s centrale, posebno za dnevni, posebno za noćni režim_x000D_
- za rad sa novim Inim protokolom, ugraden izolator kratkog spoja_x000D_
- napredni dizajn opticke komore, zaštita od smetnji, dvostruka zaštita od prašine i insekata, zaštitna mrežica sa ultra-malim otvorima (500µm)_x000D_
- trobojna LED vidljiva 360°_x000D_
- mogucnost izbora osjetljivosti detektora i moda rada daljinski putem centrale</t>
  </si>
  <si>
    <t xml:space="preserve">Dobava i ugradnja vatrootpornog kabela E30 2x2x0,8 mm, oklopljeni, crveni plašt_x000D_
- obavezan certifikat o E30 vatrootpornosti_x000D_
- crvene boje_x000D_
- samogasiva PVC izolacija_x000D_
- bezhalogeni, malodimni_x000D_
</t>
  </si>
  <si>
    <t xml:space="preserve">Dobava i ugradnja vanjskog podnog LED rasvjetnog tjela u stupnju zaštite IP67 9W/4000K.LED rasvjetna tjela montirati u okoliš objekta. Oznaka u projektu "19".  </t>
  </si>
  <si>
    <t xml:space="preserve">Dobava i ugradnja nadgradnog vodotjesnog LED rasvjetnog tjela u stupnju zaštite IP66 23W/4000K.LED rasvjetna tjela montirati u prostorijama nove zgrade (prizemlje i potkrovlje). Oznaka u projektu "1".  </t>
  </si>
  <si>
    <t xml:space="preserve">Dobava, montaža i spajanje ugradnog rasvjetnog tijela protupanične rasvjete, proizvedenog sukladno standardu proizvodnje HRN EN 60598-1:2008 (CEI 34.21), HRN EN 60598-2-22:2008, HRN EN 62384:2008, HRN EN 62384:2008 i HRN EN 50172:2008 ili jednakovrijednim normama, te sa mehaničkom zaštitom IP20, sukladno HRN EN 60529: 2000+A1 : 2008 ili jednakovrijednoj normi, kućišta izrađenog od bijelog polikarbonata, leća i reflektor od PC, svjetiljka se koristi za sigurnosnu rasvjetu puteva evakuacija, minimalno 1lx prema normi HRN EN 1838 ili jednakovrijednoj normi. Mrežno napajanje 230V AC ±10% / 50-60Hz, elektronička predspojna naprava s inverterom za nužnu rasvjetu sa izborom između pripravnog i stalnog moda rada, sa sustavom za automatsko elektroničko impulsno punjenje (maksimalno 12h) hermetički zatvorene LiFEPO4/C 6.4V 1500mAh baterije autonomije 3h, bez održavanja, sukladno normi HRN EN 60598-2-22:2008 ili jednakovrijednoj normi, 2P+T priključne stezaljke za maksimalno presjek kabela 2.5mm². Ukupni svjetlosni tok svjetiljke minimalno 235lm, instalirane maksimalno snage sustava rasvjete 7.3W. Rasvjetno tijelo je u skladu sa HRN EN 60598-1, HRN EN 60598-2-22, HRN EN 1838, HRN EN 50172 ili jednakovrijednim normama, 1LED 11W 3h IP20, sa svim potrebnim priborom, priključnim materijalomi elementima. Oznaka u projektu "P1".    
</t>
  </si>
  <si>
    <t>Dobava i polaganje kabela za opskrbu rasvjete pročelja i vanjske rasvjete u  PVC cijevi:</t>
  </si>
  <si>
    <t>Dezinfekcija cjevovoda – kloriranje izvršiti vodom kojoj se doda 0,35 L hipoklorita na m3 upotrebljene vode ili 50 grama aktivnog klora. Na jednom kraju cjevovoda doda se voda pripremljena kako je navedeno, a na drugu stranu se ispušta dok se ne dobije određena koncentracija klora u vodi. Tako pripremljena koncentracija ostaje u cjevovodu 24 h, te nakon ispuštanja iz cjevovoda količina klora mora iznositi 0,8 gr/m3. Po završenoj dezinfekciji potrebno je izvršiti bakteriološku analizu. Ovom stavkom obuhvaćeno je i ispiranje cjevovoda od klora.</t>
  </si>
  <si>
    <t>Kvaliteta kitanja i ličenja kontrolira se noću ili u zamračenoj prostoriji reflektorom prislonjenim uz plohu zida odnosno stropa. Kod ličenja vanjskih zidova treba se izbjegavati kitanje, a nikako ne predviđati gletanje. U pojedinoj stavci troškovnika određene su vrste boja.</t>
  </si>
  <si>
    <t>Kao vezni materijal za oblaganje podova upotrijebiti će se građevinsko ljepilo. Za ljepilo je potrebna cementna glazura na podu, betonski zid u glatkoj oplati ili gruba žbuka na zidu. Spojnice fugirati kako je propisano u pojedinoj stavci.</t>
  </si>
  <si>
    <r>
      <t xml:space="preserve">Unutarnja jedinica VRF sustava </t>
    </r>
    <r>
      <rPr>
        <sz val="12"/>
        <color rgb="FF000000"/>
        <rFont val="Arial"/>
        <family val="2"/>
      </rPr>
      <t xml:space="preserve">sa maskom predviđena za montažu na zid ili strop, opremljena ventilatorom, izmjenjivačem topline s direktnom ekspanzijom freona, vanjskim elektronskim ekspanzijskim ventilom, te svim potrebnim elementima za zaštitu, kontrolu i regulaciju uređaja i temperature. 
</t>
    </r>
  </si>
  <si>
    <t>od 45,0 kW do 70,3 kW (154 ~ 240 MBH)</t>
  </si>
  <si>
    <t>od 40,0 kW do 45,0 kW (136 ~ 154 MBH)</t>
  </si>
  <si>
    <r>
      <t xml:space="preserve">od 15,0 kW do 40,0 kW (51 </t>
    </r>
    <r>
      <rPr>
        <sz val="12"/>
        <color rgb="FF000000"/>
        <rFont val="Calibri"/>
        <family val="2"/>
        <charset val="238"/>
      </rPr>
      <t>~</t>
    </r>
    <r>
      <rPr>
        <sz val="12"/>
        <color rgb="FF000000"/>
        <rFont val="Arial"/>
        <family val="2"/>
      </rPr>
      <t xml:space="preserve"> 136 MBH)</t>
    </r>
  </si>
  <si>
    <t>do 15,0 kW (51 MBH)</t>
  </si>
  <si>
    <t>do 135,2 kW (48 HP, 461,3 MBH)</t>
  </si>
  <si>
    <r>
      <t xml:space="preserve">Protupožarno brtvljenje prodora kanala </t>
    </r>
    <r>
      <rPr>
        <sz val="12"/>
        <color rgb="FF000000"/>
        <rFont val="Arial"/>
        <family val="2"/>
      </rPr>
      <t>kroz granice požarnih sektora prema atestiranim postupcima 90 minuta. Stavka uključuje sav potreban rad i materijal, izradu konačnog izvješća i izdavanje certifikata o svim izvedenim protupožarnim brtvljenjima</t>
    </r>
  </si>
  <si>
    <r>
      <t xml:space="preserve">Izrada obloge vatrootpornosti 90 minuta oko vertikala u kaštelu </t>
    </r>
    <r>
      <rPr>
        <sz val="12"/>
        <color rgb="FF000000"/>
        <rFont val="Arial"/>
        <family val="2"/>
      </rPr>
      <t>od kamene vune debljine 5 cm i vatrootpornog knaufa</t>
    </r>
  </si>
  <si>
    <t>Dobava, ugradnja i spajanje stropnog senzora pokreta, radijus djelovanja 360 stupnjeva, IP55</t>
  </si>
  <si>
    <t>Dobava i ugradnja nadžbukne kutije za ulazno-izlazni modul dim.100x150 x 50mm</t>
  </si>
  <si>
    <t xml:space="preserve">Dobava i montaža podnožja za konvencionalne detektore i adresabilne detektore_x000D_
- opremljeno sa kontaktom(mostom) koji osigurava neprekinutost linije prilikom skidanja detektora_x000D_
</t>
  </si>
  <si>
    <t>dimenzija 325x125 mm</t>
  </si>
  <si>
    <r>
      <t xml:space="preserve">Ventilacijska rešetka za  ugradnju u vrata. </t>
    </r>
    <r>
      <rPr>
        <sz val="12"/>
        <rFont val="Arial"/>
        <family val="2"/>
      </rPr>
      <t>Okvir, protuokvir i lamele od eloksiranog aluminija. Jedan red horizontalnih nepomičnih neprovidnih lamela. Protuokvir sa stražnje strane vrata.</t>
    </r>
  </si>
  <si>
    <r>
      <t xml:space="preserve">Rešetke za distribuciju zraka </t>
    </r>
    <r>
      <rPr>
        <sz val="12"/>
        <rFont val="Arial"/>
        <family val="2"/>
      </rPr>
      <t>postavljene u svakoj prostoriji "kaštela" sa INOX kutijom za spoj na PVC cijev Ø110 mm. Stavka uključuje i priključni cijevni element za spoj na kanalnu mrežu. Okvir i lamele izrađeni od anodiziranog aluminijskog profila. Jedan red vodoravnih nepomičnih lopatica.</t>
    </r>
  </si>
  <si>
    <t xml:space="preserve">U cijenu je uključena sva drvena građa, gdje je lamelirana premazana sredstvom za usporavanje gorenja i  kompatibilnim zaštitnim fungicidno-insekticidnim sredstvom, također istim fungicidnim sredstvom potrebno je tretirati i svu preostalu rezanu građu (letve, kanterice, dasku, grede). U cijeni sav rad na izradi i prijenosima. Obračun po m³ ugrađene građe u gotovi krov. </t>
  </si>
  <si>
    <t>OSTALI RADOVI</t>
  </si>
  <si>
    <t>Dobava i montaža nagaznih rešetki strojarnice i šahta potopne pumpe</t>
  </si>
  <si>
    <t>a)</t>
  </si>
  <si>
    <t>Nagazna rešetka strojarnice izrađena od INOX elemenata i dimenzije 3m x 1,3m. Rešetka propušta kišnicu te služi za ulaz zraka u strojarnicu. Rešetka se može otvarati po bočnoj stranici od 3m dužine na kojoj su postavljeni šarniri od INOXA“</t>
  </si>
  <si>
    <t>b)</t>
  </si>
  <si>
    <t>Nagazna rešetka izrađena od INOX elemenata i dimenzije 3,8m x 0,7m. Rešetka propušta kišnicu te služi za izlaz zraka iz strojarnice. Rešetka se može otvarati po bočnoj stranici od 3m dužine na kojoj su postavljeni šarniri od INOXA.</t>
  </si>
  <si>
    <t>c)</t>
  </si>
  <si>
    <t>OSTALI RADOVI UKUPNO:</t>
  </si>
  <si>
    <t>Nagazna rešetka betonskog šahta za sakupljanje kišnice, izrađena od INOX elemenata i dimenzije 1,0m x 1,3m za dodatni ulazak kišnice</t>
  </si>
  <si>
    <r>
      <t>Zatrpavanje rova zemljom ili sitnim tucanikom, šljunkom.</t>
    </r>
    <r>
      <rPr>
        <sz val="12"/>
        <rFont val="Arial"/>
        <family val="2"/>
      </rPr>
      <t xml:space="preserve"> Najprije se odabirom sitnog, rastresitog tla zatrpava cijev do 20cm iznad tjemena uz lagano zbijanje. Zatim se zatrpava rov ostalim materijalom u slojevima po 30cm uz zbijanje. Nasipavanje će se izvesti tek kada je cjevovod spojen i tlačno ispitan.</t>
    </r>
  </si>
  <si>
    <t xml:space="preserve">Jedinica sadrži vanjski elektronski ekspanzijski ventil </t>
  </si>
  <si>
    <t>Zbog ugrađenih instalacija u prijašnjim fazama izvođenja, tehnički parametri opremi su strogo definirani i dozvoljeno je odstupanje navedenih tehničkih parametara u granicama ± 5 % uz uvjet da se postigne  učinkovit sustav.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</si>
</sst>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 #,##0.00\ &quot;kn&quot;_-;\-* #,##0.00\ &quot;kn&quot;_-;_-* &quot;-&quot;??\ &quot;kn&quot;_-;_-@_-"/>
    <numFmt numFmtId="43" formatCode="_-* #,##0.00\ _k_n_-;\-* #,##0.00\ _k_n_-;_-* &quot;-&quot;??\ _k_n_-;_-@_-"/>
    <numFmt numFmtId="164" formatCode="_-* #,##0.00_-;\-* #,##0.00_-;_-* &quot;-&quot;??_-;_-@_-"/>
    <numFmt numFmtId="165" formatCode="_-* #,##0.00\ [$kn-41A]_-;\-* #,##0.00\ [$kn-41A]_-;_-* &quot;-&quot;??\ [$kn-41A]_-;_-@_-"/>
    <numFmt numFmtId="166" formatCode="###."/>
    <numFmt numFmtId="167" formatCode="0.0"/>
    <numFmt numFmtId="168" formatCode="\ * #,##0.00\ &quot;kn&quot;\ ;&quot;-&quot;* #,##0.00\ &quot;kn&quot;\ ;\ * &quot;-&quot;??\ &quot;kn&quot;\ "/>
    <numFmt numFmtId="169" formatCode="#,##0.00\ &quot;kn&quot;"/>
    <numFmt numFmtId="170" formatCode="#,##0.00_ ;\-#,##0.00\ "/>
    <numFmt numFmtId="171" formatCode="00000"/>
    <numFmt numFmtId="172" formatCode="_-* #,##0.00\ &quot;HRK&quot;_-;\-* #,##0.00\ &quot;HRK&quot;_-;_-* &quot;-&quot;??\ &quot;HRK&quot;_-;_-@_-"/>
  </numFmts>
  <fonts count="58">
    <font>
      <sz val="11"/>
      <color theme="1"/>
      <name val="Calibri"/>
      <charset val="238"/>
      <scheme val="minor"/>
    </font>
    <font>
      <sz val="11"/>
      <color theme="1"/>
      <name val="Calibri"/>
      <family val="2"/>
      <charset val="238"/>
      <scheme val="minor"/>
    </font>
    <font>
      <sz val="11"/>
      <color theme="1"/>
      <name val="Arial"/>
      <family val="2"/>
    </font>
    <font>
      <sz val="12"/>
      <name val="Arial"/>
      <family val="2"/>
    </font>
    <font>
      <b/>
      <sz val="12"/>
      <name val="Arial"/>
      <family val="2"/>
    </font>
    <font>
      <sz val="12"/>
      <name val="Arial"/>
      <family val="2"/>
    </font>
    <font>
      <sz val="11"/>
      <color rgb="FF000000"/>
      <name val="Arial"/>
      <family val="2"/>
    </font>
    <font>
      <b/>
      <sz val="18"/>
      <color rgb="FF000000"/>
      <name val="Arial"/>
      <family val="2"/>
    </font>
    <font>
      <sz val="12"/>
      <color rgb="FF000000"/>
      <name val="Arial"/>
      <family val="2"/>
    </font>
    <font>
      <sz val="10"/>
      <color rgb="FF000000"/>
      <name val="Arial"/>
      <family val="2"/>
    </font>
    <font>
      <sz val="12"/>
      <color rgb="FF000000"/>
      <name val="Arial"/>
      <family val="2"/>
    </font>
    <font>
      <sz val="12"/>
      <color theme="1"/>
      <name val="Arial"/>
      <family val="2"/>
    </font>
    <font>
      <sz val="12"/>
      <color rgb="FF0000D4"/>
      <name val="Arial"/>
      <family val="2"/>
    </font>
    <font>
      <b/>
      <sz val="12"/>
      <color rgb="FF000000"/>
      <name val="Arial"/>
      <family val="2"/>
    </font>
    <font>
      <b/>
      <sz val="12"/>
      <color theme="1"/>
      <name val="Arial"/>
      <family val="2"/>
    </font>
    <font>
      <sz val="12"/>
      <color rgb="FF3333FF"/>
      <name val="Arial"/>
      <family val="2"/>
    </font>
    <font>
      <b/>
      <sz val="12"/>
      <name val="Arial"/>
      <family val="2"/>
    </font>
    <font>
      <sz val="11"/>
      <name val="Arial"/>
      <family val="2"/>
    </font>
    <font>
      <b/>
      <sz val="16"/>
      <color theme="1"/>
      <name val="Arial"/>
      <family val="2"/>
    </font>
    <font>
      <sz val="14"/>
      <color theme="1"/>
      <name val="Arial"/>
      <family val="2"/>
    </font>
    <font>
      <b/>
      <sz val="14"/>
      <color theme="1"/>
      <name val="Arial"/>
      <family val="2"/>
    </font>
    <font>
      <b/>
      <sz val="16"/>
      <color rgb="FF000000"/>
      <name val="Arial"/>
      <family val="2"/>
    </font>
    <font>
      <sz val="12"/>
      <color rgb="FFD90B00"/>
      <name val="Arial"/>
      <family val="2"/>
    </font>
    <font>
      <i/>
      <sz val="12"/>
      <color rgb="FF000000"/>
      <name val="Arial"/>
      <family val="2"/>
    </font>
    <font>
      <sz val="12"/>
      <color rgb="FFFF0000"/>
      <name val="Arial"/>
      <family val="2"/>
    </font>
    <font>
      <sz val="16"/>
      <name val="Arial"/>
      <family val="2"/>
    </font>
    <font>
      <b/>
      <sz val="16"/>
      <name val="Arial"/>
      <family val="2"/>
    </font>
    <font>
      <i/>
      <sz val="12"/>
      <name val="Arial"/>
      <family val="2"/>
    </font>
    <font>
      <i/>
      <sz val="12"/>
      <name val="Arial"/>
      <family val="2"/>
    </font>
    <font>
      <sz val="12"/>
      <color rgb="FFFF0000"/>
      <name val="Arial"/>
      <family val="2"/>
    </font>
    <font>
      <sz val="20"/>
      <name val="Arial"/>
      <family val="2"/>
    </font>
    <font>
      <b/>
      <sz val="14"/>
      <color theme="1"/>
      <name val="Arial"/>
      <family val="2"/>
    </font>
    <font>
      <sz val="14"/>
      <color indexed="8"/>
      <name val="Arial"/>
      <family val="2"/>
    </font>
    <font>
      <b/>
      <sz val="14"/>
      <color indexed="8"/>
      <name val="Arial"/>
      <family val="2"/>
    </font>
    <font>
      <b/>
      <u val="singleAccounting"/>
      <sz val="12"/>
      <color rgb="FF000000"/>
      <name val="Arial"/>
      <family val="2"/>
    </font>
    <font>
      <sz val="12"/>
      <name val="Arial"/>
      <family val="2"/>
    </font>
    <font>
      <b/>
      <i/>
      <sz val="12"/>
      <name val="Arial"/>
      <family val="2"/>
    </font>
    <font>
      <sz val="10"/>
      <name val="Arial"/>
      <family val="2"/>
    </font>
    <font>
      <sz val="11"/>
      <name val="TopazFEF"/>
      <charset val="134"/>
    </font>
    <font>
      <sz val="12"/>
      <color theme="1"/>
      <name val="Calibri"/>
      <family val="2"/>
      <scheme val="minor"/>
    </font>
    <font>
      <i/>
      <sz val="14"/>
      <color theme="1"/>
      <name val="Calibri"/>
      <family val="2"/>
      <scheme val="minor"/>
    </font>
    <font>
      <sz val="11"/>
      <color indexed="8"/>
      <name val="Calibri"/>
      <family val="2"/>
    </font>
    <font>
      <sz val="12"/>
      <color theme="10"/>
      <name val="Calibri"/>
      <family val="2"/>
    </font>
    <font>
      <b/>
      <sz val="12"/>
      <color theme="1"/>
      <name val="Calibri"/>
      <family val="2"/>
      <scheme val="minor"/>
    </font>
    <font>
      <sz val="10"/>
      <name val="Helv"/>
      <charset val="134"/>
    </font>
    <font>
      <vertAlign val="superscript"/>
      <sz val="12"/>
      <color rgb="FF000000"/>
      <name val="Arial"/>
      <family val="2"/>
    </font>
    <font>
      <sz val="12"/>
      <color indexed="8"/>
      <name val="Arial"/>
      <family val="2"/>
    </font>
    <font>
      <sz val="12"/>
      <color rgb="FF000000"/>
      <name val="Times New Roman"/>
      <family val="1"/>
    </font>
    <font>
      <vertAlign val="superscript"/>
      <sz val="12"/>
      <name val="Arial"/>
      <family val="2"/>
    </font>
    <font>
      <vertAlign val="subscript"/>
      <sz val="12"/>
      <name val="Arial"/>
      <family val="2"/>
    </font>
    <font>
      <sz val="11"/>
      <color theme="1"/>
      <name val="Calibri"/>
      <family val="2"/>
      <scheme val="minor"/>
    </font>
    <font>
      <sz val="12"/>
      <name val="Arial"/>
      <family val="2"/>
      <charset val="238"/>
    </font>
    <font>
      <b/>
      <sz val="14"/>
      <color indexed="8"/>
      <name val="Arial"/>
      <family val="2"/>
      <charset val="238"/>
    </font>
    <font>
      <b/>
      <sz val="12"/>
      <name val="Arial"/>
      <family val="2"/>
      <charset val="238"/>
    </font>
    <font>
      <sz val="12"/>
      <color theme="1"/>
      <name val="Arial"/>
      <family val="2"/>
      <charset val="238"/>
    </font>
    <font>
      <sz val="12"/>
      <color rgb="FF000000"/>
      <name val="Arial"/>
      <family val="2"/>
      <charset val="238"/>
    </font>
    <font>
      <sz val="12"/>
      <color rgb="FF000000"/>
      <name val="Calibri"/>
      <family val="2"/>
      <charset val="238"/>
    </font>
    <font>
      <b/>
      <sz val="12"/>
      <color theme="1"/>
      <name val="Arial"/>
      <family val="2"/>
      <charset val="238"/>
    </font>
  </fonts>
  <fills count="3">
    <fill>
      <patternFill patternType="none"/>
    </fill>
    <fill>
      <patternFill patternType="gray125"/>
    </fill>
    <fill>
      <patternFill patternType="solid">
        <fgColor theme="0" tint="-0.14993743705557422"/>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C0C0C0"/>
      </left>
      <right style="thin">
        <color rgb="FFC0C0C0"/>
      </right>
      <top style="thin">
        <color rgb="FF000000"/>
      </top>
      <bottom style="medium">
        <color rgb="FF000000"/>
      </bottom>
      <diagonal/>
    </border>
    <border>
      <left style="thin">
        <color rgb="FFC0C0C0"/>
      </left>
      <right style="thin">
        <color rgb="FFC0C0C0"/>
      </right>
      <top style="thin">
        <color rgb="FF00000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000000"/>
      </bottom>
      <diagonal/>
    </border>
    <border>
      <left style="thin">
        <color rgb="FFB3B3B3"/>
      </left>
      <right style="thin">
        <color rgb="FFB3B3B3"/>
      </right>
      <top style="thin">
        <color rgb="FF000000"/>
      </top>
      <bottom style="thin">
        <color rgb="FF000000"/>
      </bottom>
      <diagonal/>
    </border>
    <border>
      <left/>
      <right style="thin">
        <color rgb="FFC0C0C0"/>
      </right>
      <top/>
      <bottom/>
      <diagonal/>
    </border>
    <border>
      <left style="thin">
        <color rgb="FFC0C0C0"/>
      </left>
      <right style="thin">
        <color rgb="FFC0C0C0"/>
      </right>
      <top/>
      <bottom/>
      <diagonal/>
    </border>
    <border>
      <left style="thin">
        <color rgb="FFC0C0C0"/>
      </left>
      <right/>
      <top/>
      <bottom/>
      <diagonal/>
    </border>
    <border>
      <left style="thin">
        <color rgb="FFC0C0C0"/>
      </left>
      <right style="thin">
        <color rgb="FFC0C0C0"/>
      </right>
      <top/>
      <bottom style="thin">
        <color rgb="FF000000"/>
      </bottom>
      <diagonal/>
    </border>
    <border>
      <left style="thin">
        <color rgb="FFC0C0C0"/>
      </left>
      <right style="thin">
        <color rgb="FFC0C0C0"/>
      </right>
      <top style="medium">
        <color rgb="FF000000"/>
      </top>
      <bottom style="thin">
        <color rgb="FFC0C0C0"/>
      </bottom>
      <diagonal/>
    </border>
    <border>
      <left style="thin">
        <color rgb="FF000000"/>
      </left>
      <right style="thin">
        <color rgb="FF000000"/>
      </right>
      <top/>
      <bottom style="thin">
        <color rgb="FF00000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style="thin">
        <color auto="1"/>
      </top>
      <bottom style="thin">
        <color rgb="FF000000"/>
      </bottom>
      <diagonal/>
    </border>
    <border>
      <left style="thin">
        <color rgb="FFC0C0C0"/>
      </left>
      <right style="thin">
        <color rgb="FFC0C0C0"/>
      </right>
      <top style="thin">
        <color rgb="FF000000"/>
      </top>
      <bottom/>
      <diagonal/>
    </border>
    <border>
      <left/>
      <right/>
      <top style="thin">
        <color auto="1"/>
      </top>
      <bottom/>
      <diagonal/>
    </border>
    <border>
      <left/>
      <right/>
      <top/>
      <bottom style="medium">
        <color auto="1"/>
      </bottom>
      <diagonal/>
    </border>
    <border>
      <left/>
      <right/>
      <top/>
      <bottom style="hair">
        <color auto="1"/>
      </bottom>
      <diagonal/>
    </border>
    <border>
      <left/>
      <right/>
      <top style="hair">
        <color auto="1"/>
      </top>
      <bottom style="hair">
        <color auto="1"/>
      </bottom>
      <diagonal/>
    </border>
    <border>
      <left/>
      <right/>
      <top style="thin">
        <color auto="1"/>
      </top>
      <bottom style="hair">
        <color auto="1"/>
      </bottom>
      <diagonal/>
    </border>
    <border>
      <left/>
      <right/>
      <top/>
      <bottom style="double">
        <color auto="1"/>
      </bottom>
      <diagonal/>
    </border>
    <border>
      <left/>
      <right/>
      <top style="hair">
        <color auto="1"/>
      </top>
      <bottom/>
      <diagonal/>
    </border>
    <border>
      <left/>
      <right/>
      <top/>
      <bottom style="thin">
        <color auto="1"/>
      </bottom>
      <diagonal/>
    </border>
  </borders>
  <cellStyleXfs count="30">
    <xf numFmtId="0" fontId="0" fillId="0" borderId="0"/>
    <xf numFmtId="0" fontId="37" fillId="0" borderId="0"/>
    <xf numFmtId="43" fontId="50" fillId="0" borderId="0" applyFont="0" applyFill="0" applyBorder="0" applyAlignment="0" applyProtection="0"/>
    <xf numFmtId="44" fontId="50" fillId="0" borderId="0" applyFont="0" applyFill="0" applyBorder="0" applyAlignment="0" applyProtection="0"/>
    <xf numFmtId="9" fontId="50" fillId="0" borderId="0" applyFont="0" applyFill="0" applyBorder="0" applyAlignment="0" applyProtection="0"/>
    <xf numFmtId="0" fontId="37" fillId="0" borderId="0"/>
    <xf numFmtId="0" fontId="37" fillId="0" borderId="0"/>
    <xf numFmtId="0" fontId="38" fillId="0" borderId="0" applyProtection="0">
      <alignment horizontal="left" vertical="top"/>
    </xf>
    <xf numFmtId="0" fontId="39" fillId="0" borderId="0"/>
    <xf numFmtId="0" fontId="37" fillId="0" borderId="0"/>
    <xf numFmtId="0" fontId="38" fillId="0" borderId="0" applyProtection="0">
      <alignment horizontal="left" vertical="top"/>
    </xf>
    <xf numFmtId="0" fontId="37" fillId="0" borderId="0"/>
    <xf numFmtId="9" fontId="37" fillId="0" borderId="0" applyFont="0" applyFill="0" applyBorder="0" applyAlignment="0" applyProtection="0"/>
    <xf numFmtId="0" fontId="37" fillId="0" borderId="0"/>
    <xf numFmtId="43" fontId="41" fillId="0" borderId="0" applyFont="0" applyFill="0" applyBorder="0" applyAlignment="0" applyProtection="0"/>
    <xf numFmtId="0" fontId="37" fillId="0" borderId="0"/>
    <xf numFmtId="0" fontId="3" fillId="0" borderId="0"/>
    <xf numFmtId="2" fontId="42" fillId="0" borderId="0" applyFill="0" applyBorder="0" applyAlignment="0" applyProtection="0">
      <alignment vertical="top"/>
      <protection locked="0"/>
    </xf>
    <xf numFmtId="0" fontId="40" fillId="0" borderId="0" applyNumberFormat="0" applyFill="0" applyBorder="0" applyAlignment="0" applyProtection="0"/>
    <xf numFmtId="0" fontId="50" fillId="0" borderId="0"/>
    <xf numFmtId="9" fontId="41" fillId="0" borderId="0" applyFont="0" applyFill="0" applyBorder="0" applyAlignment="0" applyProtection="0"/>
    <xf numFmtId="0" fontId="43" fillId="2" borderId="0" applyNumberFormat="0" applyBorder="0" applyAlignment="0" applyProtection="0">
      <alignment horizontal="left" vertical="top"/>
    </xf>
    <xf numFmtId="0" fontId="44" fillId="0" borderId="0"/>
    <xf numFmtId="172" fontId="39" fillId="0" borderId="0" applyFont="0" applyFill="0" applyBorder="0" applyAlignment="0" applyProtection="0"/>
    <xf numFmtId="0" fontId="1" fillId="0" borderId="0"/>
    <xf numFmtId="44" fontId="50" fillId="0" borderId="0" applyFont="0" applyFill="0" applyBorder="0" applyAlignment="0" applyProtection="0"/>
    <xf numFmtId="0" fontId="50" fillId="0" borderId="0"/>
    <xf numFmtId="43" fontId="50" fillId="0" borderId="0" applyFont="0" applyFill="0" applyBorder="0" applyAlignment="0" applyProtection="0"/>
    <xf numFmtId="44" fontId="50" fillId="0" borderId="0" applyFont="0" applyFill="0" applyBorder="0" applyAlignment="0" applyProtection="0"/>
    <xf numFmtId="43" fontId="41" fillId="0" borderId="0" applyFont="0" applyFill="0" applyBorder="0" applyAlignment="0" applyProtection="0"/>
  </cellStyleXfs>
  <cellXfs count="671">
    <xf numFmtId="0" fontId="0" fillId="0" borderId="0" xfId="0"/>
    <xf numFmtId="0" fontId="2" fillId="0" borderId="0" xfId="0" applyFont="1" applyFill="1"/>
    <xf numFmtId="0" fontId="2" fillId="0" borderId="0" xfId="0" applyFont="1" applyFill="1"/>
    <xf numFmtId="0" fontId="0" fillId="0" borderId="0" xfId="0" applyFill="1"/>
    <xf numFmtId="1"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 fontId="3" fillId="0" borderId="5" xfId="0" applyNumberFormat="1" applyFont="1" applyFill="1" applyBorder="1" applyAlignment="1">
      <alignment horizontal="center" vertical="center" wrapText="1"/>
    </xf>
    <xf numFmtId="0" fontId="3" fillId="0" borderId="5" xfId="0" applyNumberFormat="1" applyFont="1" applyFill="1" applyBorder="1" applyAlignment="1">
      <alignment horizontal="left" vertical="center" wrapText="1"/>
    </xf>
    <xf numFmtId="164" fontId="3" fillId="0" borderId="5" xfId="0" applyNumberFormat="1" applyFont="1" applyFill="1" applyBorder="1" applyAlignment="1">
      <alignment horizontal="center" vertical="center" wrapText="1"/>
    </xf>
    <xf numFmtId="167" fontId="3" fillId="0" borderId="5" xfId="0" applyNumberFormat="1" applyFont="1" applyFill="1" applyBorder="1" applyAlignment="1">
      <alignment horizontal="center" vertical="center" wrapText="1"/>
    </xf>
    <xf numFmtId="4" fontId="3" fillId="0" borderId="5" xfId="0" applyNumberFormat="1" applyFont="1" applyFill="1" applyBorder="1" applyAlignment="1">
      <alignment horizontal="center" vertical="center" wrapText="1"/>
    </xf>
    <xf numFmtId="1" fontId="6" fillId="0" borderId="0" xfId="0" applyNumberFormat="1" applyFont="1" applyFill="1" applyBorder="1" applyAlignment="1">
      <alignment horizontal="left" vertical="top" wrapText="1"/>
    </xf>
    <xf numFmtId="0" fontId="6" fillId="0" borderId="0" xfId="0" applyNumberFormat="1" applyFont="1" applyFill="1" applyBorder="1" applyAlignment="1">
      <alignment horizontal="left" vertical="top" wrapText="1"/>
    </xf>
    <xf numFmtId="0" fontId="6" fillId="0" borderId="0" xfId="0" applyNumberFormat="1" applyFont="1" applyFill="1" applyBorder="1" applyAlignment="1">
      <alignment horizontal="center" wrapText="1"/>
    </xf>
    <xf numFmtId="2" fontId="6" fillId="0" borderId="0" xfId="0" applyNumberFormat="1" applyFont="1" applyFill="1" applyBorder="1" applyAlignment="1">
      <alignment horizontal="right" wrapText="1"/>
    </xf>
    <xf numFmtId="0" fontId="6" fillId="0" borderId="0" xfId="0" applyNumberFormat="1" applyFont="1" applyFill="1" applyBorder="1" applyAlignment="1">
      <alignment horizontal="right" wrapText="1"/>
    </xf>
    <xf numFmtId="4" fontId="6" fillId="0" borderId="0" xfId="0" applyNumberFormat="1" applyFont="1" applyFill="1" applyBorder="1" applyAlignment="1">
      <alignment horizontal="right" wrapText="1"/>
    </xf>
    <xf numFmtId="0" fontId="8" fillId="0" borderId="0" xfId="0" applyNumberFormat="1" applyFont="1" applyFill="1" applyBorder="1" applyAlignment="1">
      <alignment horizontal="left" vertical="top" wrapText="1"/>
    </xf>
    <xf numFmtId="0" fontId="8" fillId="0" borderId="0" xfId="0" applyNumberFormat="1" applyFont="1" applyFill="1" applyBorder="1" applyAlignment="1">
      <alignment horizontal="center" wrapText="1"/>
    </xf>
    <xf numFmtId="2" fontId="8" fillId="0" borderId="0" xfId="0" applyNumberFormat="1" applyFont="1" applyFill="1" applyBorder="1" applyAlignment="1">
      <alignment horizontal="right" wrapText="1"/>
    </xf>
    <xf numFmtId="0" fontId="8" fillId="0" borderId="0" xfId="0" applyNumberFormat="1" applyFont="1" applyFill="1" applyBorder="1" applyAlignment="1">
      <alignment horizontal="right" wrapText="1"/>
    </xf>
    <xf numFmtId="4" fontId="8" fillId="0" borderId="0" xfId="0" applyNumberFormat="1" applyFont="1" applyFill="1" applyBorder="1" applyAlignment="1">
      <alignment horizontal="right" wrapText="1"/>
    </xf>
    <xf numFmtId="0" fontId="6" fillId="0" borderId="6" xfId="0" applyNumberFormat="1" applyFont="1" applyFill="1" applyBorder="1" applyAlignment="1">
      <alignment horizontal="center" wrapText="1"/>
    </xf>
    <xf numFmtId="2" fontId="6" fillId="0" borderId="6" xfId="0" applyNumberFormat="1" applyFont="1" applyFill="1" applyBorder="1" applyAlignment="1">
      <alignment horizontal="right" wrapText="1"/>
    </xf>
    <xf numFmtId="0" fontId="6" fillId="0" borderId="6" xfId="0" applyNumberFormat="1" applyFont="1" applyFill="1" applyBorder="1" applyAlignment="1">
      <alignment horizontal="right" wrapText="1"/>
    </xf>
    <xf numFmtId="4" fontId="6" fillId="0" borderId="6" xfId="0" applyNumberFormat="1" applyFont="1" applyFill="1" applyBorder="1" applyAlignment="1">
      <alignment horizontal="right" wrapText="1"/>
    </xf>
    <xf numFmtId="0" fontId="9" fillId="0" borderId="0" xfId="0" applyNumberFormat="1" applyFont="1" applyFill="1" applyBorder="1" applyAlignment="1"/>
    <xf numFmtId="0" fontId="6" fillId="0" borderId="7" xfId="0" applyNumberFormat="1" applyFont="1" applyFill="1" applyBorder="1" applyAlignment="1">
      <alignment horizontal="center" wrapText="1"/>
    </xf>
    <xf numFmtId="2" fontId="6" fillId="0" borderId="7" xfId="0" applyNumberFormat="1" applyFont="1" applyFill="1" applyBorder="1" applyAlignment="1">
      <alignment horizontal="right" wrapText="1"/>
    </xf>
    <xf numFmtId="0" fontId="6" fillId="0" borderId="7" xfId="0" applyNumberFormat="1" applyFont="1" applyFill="1" applyBorder="1" applyAlignment="1">
      <alignment horizontal="right" wrapText="1"/>
    </xf>
    <xf numFmtId="4" fontId="6" fillId="0" borderId="7" xfId="0" applyNumberFormat="1" applyFont="1" applyFill="1" applyBorder="1" applyAlignment="1">
      <alignment horizontal="right" wrapText="1"/>
    </xf>
    <xf numFmtId="0" fontId="8" fillId="0" borderId="9" xfId="0" applyNumberFormat="1" applyFont="1" applyFill="1" applyBorder="1" applyAlignment="1">
      <alignment horizontal="center" vertical="center" wrapText="1"/>
    </xf>
    <xf numFmtId="2" fontId="8" fillId="0" borderId="9" xfId="0" applyNumberFormat="1" applyFont="1" applyFill="1" applyBorder="1" applyAlignment="1">
      <alignment horizontal="center" vertical="center" wrapText="1"/>
    </xf>
    <xf numFmtId="4" fontId="8" fillId="0" borderId="10" xfId="0" applyNumberFormat="1" applyFont="1" applyFill="1" applyBorder="1" applyAlignment="1">
      <alignment horizontal="center" vertical="center" wrapText="1"/>
    </xf>
    <xf numFmtId="0" fontId="8" fillId="0" borderId="11" xfId="0" applyNumberFormat="1" applyFont="1" applyFill="1" applyBorder="1" applyAlignment="1">
      <alignment horizontal="left" vertical="top" wrapText="1"/>
    </xf>
    <xf numFmtId="4" fontId="8" fillId="0" borderId="11" xfId="0" applyNumberFormat="1" applyFont="1" applyFill="1" applyBorder="1" applyAlignment="1">
      <alignment horizontal="right" wrapText="1"/>
    </xf>
    <xf numFmtId="1" fontId="8" fillId="0" borderId="9" xfId="0" applyNumberFormat="1" applyFont="1" applyFill="1" applyBorder="1" applyAlignment="1">
      <alignment horizontal="left" vertical="top" wrapText="1"/>
    </xf>
    <xf numFmtId="0" fontId="8" fillId="0" borderId="9" xfId="0" applyNumberFormat="1" applyFont="1" applyFill="1" applyBorder="1" applyAlignment="1">
      <alignment horizontal="left" vertical="top" wrapText="1"/>
    </xf>
    <xf numFmtId="2" fontId="8" fillId="0" borderId="9" xfId="0" applyNumberFormat="1" applyFont="1" applyFill="1" applyBorder="1" applyAlignment="1">
      <alignment horizontal="center" wrapText="1"/>
    </xf>
    <xf numFmtId="1" fontId="8" fillId="0" borderId="9" xfId="0" applyNumberFormat="1" applyFont="1" applyFill="1" applyBorder="1" applyAlignment="1">
      <alignment horizontal="right" wrapText="1"/>
    </xf>
    <xf numFmtId="4" fontId="8" fillId="0" borderId="9" xfId="0" applyNumberFormat="1" applyFont="1" applyFill="1" applyBorder="1" applyAlignment="1">
      <alignment horizontal="right" wrapText="1"/>
    </xf>
    <xf numFmtId="0" fontId="8" fillId="0" borderId="11" xfId="0" applyNumberFormat="1" applyFont="1" applyFill="1" applyBorder="1" applyAlignment="1"/>
    <xf numFmtId="2" fontId="8" fillId="0" borderId="11" xfId="0" applyNumberFormat="1" applyFont="1" applyFill="1" applyBorder="1" applyAlignment="1">
      <alignment horizontal="right" wrapText="1"/>
    </xf>
    <xf numFmtId="1" fontId="8" fillId="0" borderId="12" xfId="0" applyNumberFormat="1" applyFont="1" applyFill="1" applyBorder="1" applyAlignment="1">
      <alignment horizontal="left" vertical="top" wrapText="1"/>
    </xf>
    <xf numFmtId="0" fontId="8" fillId="0" borderId="12" xfId="0" applyNumberFormat="1" applyFont="1" applyFill="1" applyBorder="1" applyAlignment="1">
      <alignment horizontal="left" vertical="top" wrapText="1"/>
    </xf>
    <xf numFmtId="0" fontId="8" fillId="0" borderId="12" xfId="0" applyNumberFormat="1" applyFont="1" applyFill="1" applyBorder="1" applyAlignment="1">
      <alignment wrapText="1"/>
    </xf>
    <xf numFmtId="2" fontId="8" fillId="0" borderId="12" xfId="0" applyNumberFormat="1" applyFont="1" applyFill="1" applyBorder="1" applyAlignment="1">
      <alignment horizontal="right" wrapText="1"/>
    </xf>
    <xf numFmtId="4" fontId="8" fillId="0" borderId="12" xfId="0" applyNumberFormat="1" applyFont="1" applyFill="1" applyBorder="1" applyAlignment="1">
      <alignment horizontal="right" wrapText="1"/>
    </xf>
    <xf numFmtId="1" fontId="8" fillId="0" borderId="8" xfId="0" applyNumberFormat="1" applyFont="1" applyFill="1" applyBorder="1" applyAlignment="1">
      <alignment horizontal="left" vertical="top" wrapText="1"/>
    </xf>
    <xf numFmtId="0" fontId="8" fillId="0" borderId="8" xfId="0" applyNumberFormat="1" applyFont="1" applyFill="1" applyBorder="1" applyAlignment="1">
      <alignment horizontal="left" vertical="top" wrapText="1"/>
    </xf>
    <xf numFmtId="0" fontId="8" fillId="0" borderId="8" xfId="0" applyNumberFormat="1" applyFont="1" applyFill="1" applyBorder="1" applyAlignment="1">
      <alignment horizontal="center" wrapText="1"/>
    </xf>
    <xf numFmtId="2" fontId="8" fillId="0" borderId="8" xfId="0" applyNumberFormat="1" applyFont="1" applyFill="1" applyBorder="1" applyAlignment="1">
      <alignment horizontal="right" wrapText="1"/>
    </xf>
    <xf numFmtId="0" fontId="8" fillId="0" borderId="8" xfId="0" applyNumberFormat="1" applyFont="1" applyFill="1" applyBorder="1" applyAlignment="1">
      <alignment horizontal="right" wrapText="1"/>
    </xf>
    <xf numFmtId="4" fontId="8" fillId="0" borderId="8" xfId="0" applyNumberFormat="1" applyFont="1" applyFill="1" applyBorder="1" applyAlignment="1">
      <alignment horizontal="right" wrapText="1"/>
    </xf>
    <xf numFmtId="0" fontId="8" fillId="0" borderId="7" xfId="0" applyNumberFormat="1" applyFont="1" applyFill="1" applyBorder="1" applyAlignment="1">
      <alignment horizontal="left" vertical="top" wrapText="1"/>
    </xf>
    <xf numFmtId="0" fontId="8" fillId="0" borderId="0" xfId="0" applyNumberFormat="1" applyFont="1" applyFill="1" applyBorder="1" applyAlignment="1"/>
    <xf numFmtId="0" fontId="11" fillId="0" borderId="0" xfId="0" applyFont="1" applyFill="1"/>
    <xf numFmtId="2" fontId="8" fillId="0" borderId="9" xfId="0" applyNumberFormat="1" applyFont="1" applyFill="1" applyBorder="1" applyAlignment="1">
      <alignment horizontal="right" wrapText="1"/>
    </xf>
    <xf numFmtId="0" fontId="8" fillId="0" borderId="9" xfId="0" applyNumberFormat="1" applyFont="1" applyFill="1" applyBorder="1" applyAlignment="1">
      <alignment horizontal="center" wrapText="1"/>
    </xf>
    <xf numFmtId="1" fontId="8" fillId="0" borderId="13" xfId="0" applyNumberFormat="1" applyFont="1" applyFill="1" applyBorder="1" applyAlignment="1">
      <alignment horizontal="left" vertical="top" wrapText="1"/>
    </xf>
    <xf numFmtId="0" fontId="8" fillId="0" borderId="13" xfId="0" applyNumberFormat="1" applyFont="1" applyFill="1" applyBorder="1" applyAlignment="1">
      <alignment horizontal="left" vertical="top" wrapText="1"/>
    </xf>
    <xf numFmtId="0" fontId="8" fillId="0" borderId="13" xfId="0" applyNumberFormat="1" applyFont="1" applyFill="1" applyBorder="1" applyAlignment="1">
      <alignment wrapText="1"/>
    </xf>
    <xf numFmtId="2" fontId="8" fillId="0" borderId="13" xfId="0" applyNumberFormat="1" applyFont="1" applyFill="1" applyBorder="1" applyAlignment="1">
      <alignment horizontal="right" wrapText="1"/>
    </xf>
    <xf numFmtId="4" fontId="8" fillId="0" borderId="13" xfId="0" applyNumberFormat="1" applyFont="1" applyFill="1" applyBorder="1" applyAlignment="1">
      <alignment horizontal="right" wrapText="1"/>
    </xf>
    <xf numFmtId="1" fontId="12" fillId="0" borderId="0" xfId="0" applyNumberFormat="1" applyFont="1" applyFill="1" applyBorder="1" applyAlignment="1">
      <alignment horizontal="left" vertical="top" wrapText="1"/>
    </xf>
    <xf numFmtId="0" fontId="8" fillId="0" borderId="6" xfId="0" applyNumberFormat="1" applyFont="1" applyFill="1" applyBorder="1" applyAlignment="1">
      <alignment horizontal="left" vertical="top" wrapText="1"/>
    </xf>
    <xf numFmtId="4" fontId="8" fillId="0" borderId="9" xfId="0" applyNumberFormat="1" applyFont="1" applyFill="1" applyBorder="1" applyAlignment="1">
      <alignment horizontal="center" vertical="center" wrapText="1"/>
    </xf>
    <xf numFmtId="1" fontId="3"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left" vertical="center" wrapText="1"/>
    </xf>
    <xf numFmtId="164" fontId="3" fillId="0" borderId="0" xfId="0" applyNumberFormat="1" applyFont="1" applyFill="1" applyBorder="1" applyAlignment="1">
      <alignment horizontal="center" vertical="center" wrapText="1"/>
    </xf>
    <xf numFmtId="167" fontId="3" fillId="0" borderId="0" xfId="0" applyNumberFormat="1" applyFont="1" applyFill="1" applyBorder="1" applyAlignment="1">
      <alignment horizontal="center" vertical="center" wrapText="1"/>
    </xf>
    <xf numFmtId="4" fontId="3" fillId="0" borderId="0" xfId="0" applyNumberFormat="1" applyFont="1" applyFill="1" applyBorder="1" applyAlignment="1">
      <alignment horizontal="center" vertical="center" wrapText="1"/>
    </xf>
    <xf numFmtId="0" fontId="11" fillId="0" borderId="0" xfId="21" applyFont="1" applyFill="1" applyAlignment="1">
      <alignment horizontal="left" vertical="top"/>
    </xf>
    <xf numFmtId="0" fontId="14" fillId="0" borderId="0" xfId="21" applyFont="1" applyFill="1" applyAlignment="1"/>
    <xf numFmtId="0" fontId="14" fillId="0" borderId="0" xfId="21" applyFont="1" applyFill="1" applyAlignment="1">
      <alignment horizontal="center"/>
    </xf>
    <xf numFmtId="0" fontId="11" fillId="0" borderId="0" xfId="0" applyFont="1" applyFill="1" applyAlignment="1">
      <alignment horizontal="left" vertical="top"/>
    </xf>
    <xf numFmtId="0" fontId="11" fillId="0" borderId="0" xfId="0" applyFont="1" applyFill="1" applyAlignment="1">
      <alignment wrapText="1"/>
    </xf>
    <xf numFmtId="0" fontId="11" fillId="0" borderId="0" xfId="0" applyFont="1" applyFill="1" applyAlignment="1"/>
    <xf numFmtId="0" fontId="11" fillId="0" borderId="0" xfId="0" applyFont="1" applyFill="1" applyAlignment="1">
      <alignment horizontal="center"/>
    </xf>
    <xf numFmtId="0" fontId="11" fillId="0" borderId="0" xfId="0" applyFont="1" applyFill="1" applyAlignment="1">
      <alignment vertical="top" wrapText="1"/>
    </xf>
    <xf numFmtId="0" fontId="15" fillId="0" borderId="0" xfId="0" applyFont="1" applyFill="1" applyAlignment="1"/>
    <xf numFmtId="4" fontId="11" fillId="0" borderId="0" xfId="0" applyNumberFormat="1" applyFont="1" applyFill="1" applyAlignment="1"/>
    <xf numFmtId="2" fontId="3" fillId="0" borderId="0" xfId="0" applyNumberFormat="1" applyFont="1" applyFill="1" applyAlignment="1"/>
    <xf numFmtId="0" fontId="11" fillId="0" borderId="0" xfId="21" applyFont="1" applyFill="1" applyAlignment="1">
      <alignment vertical="top" wrapText="1"/>
    </xf>
    <xf numFmtId="0" fontId="14" fillId="0" borderId="0" xfId="21" applyFont="1" applyFill="1" applyAlignment="1">
      <alignment vertical="top" wrapText="1"/>
    </xf>
    <xf numFmtId="0" fontId="14" fillId="0" borderId="0" xfId="21" applyFont="1" applyFill="1" applyAlignment="1">
      <alignment horizontal="center" wrapText="1"/>
    </xf>
    <xf numFmtId="0" fontId="16" fillId="0" borderId="0" xfId="21" applyFont="1" applyFill="1" applyAlignment="1">
      <alignment horizontal="right" wrapText="1"/>
    </xf>
    <xf numFmtId="0" fontId="16" fillId="0" borderId="0" xfId="21" applyFont="1" applyFill="1" applyAlignment="1"/>
    <xf numFmtId="4" fontId="14" fillId="0" borderId="0" xfId="21" applyNumberFormat="1" applyFont="1" applyFill="1" applyAlignment="1"/>
    <xf numFmtId="0" fontId="3" fillId="0" borderId="0" xfId="0" applyFont="1" applyFill="1"/>
    <xf numFmtId="0" fontId="3" fillId="0" borderId="0" xfId="0" applyFont="1" applyFill="1" applyAlignment="1"/>
    <xf numFmtId="0" fontId="3" fillId="0" borderId="0" xfId="0" applyFont="1" applyFill="1" applyAlignment="1">
      <alignment vertical="top" wrapText="1"/>
    </xf>
    <xf numFmtId="0" fontId="11" fillId="0" borderId="0" xfId="0" applyFont="1" applyFill="1" applyAlignment="1">
      <alignment horizontal="center" wrapText="1"/>
    </xf>
    <xf numFmtId="2" fontId="11" fillId="0" borderId="0" xfId="0" applyNumberFormat="1" applyFont="1" applyFill="1" applyAlignment="1"/>
    <xf numFmtId="0" fontId="2" fillId="0" borderId="0" xfId="0" applyFont="1" applyFill="1"/>
    <xf numFmtId="0" fontId="17" fillId="0" borderId="0" xfId="0" applyFont="1" applyFill="1"/>
    <xf numFmtId="0" fontId="2" fillId="0" borderId="0" xfId="0" applyFont="1" applyFill="1" applyAlignment="1">
      <alignment horizontal="left" vertical="top"/>
    </xf>
    <xf numFmtId="0" fontId="2" fillId="0" borderId="0" xfId="0" applyFont="1" applyFill="1" applyAlignment="1"/>
    <xf numFmtId="0" fontId="17" fillId="0" borderId="0" xfId="0" applyFont="1" applyFill="1" applyAlignment="1"/>
    <xf numFmtId="2" fontId="2" fillId="0" borderId="0" xfId="0" applyNumberFormat="1" applyFont="1" applyFill="1" applyAlignment="1"/>
    <xf numFmtId="0" fontId="2" fillId="0" borderId="0" xfId="0" applyFont="1" applyFill="1" applyAlignment="1">
      <alignment vertical="top" wrapText="1"/>
    </xf>
    <xf numFmtId="0" fontId="2" fillId="0" borderId="0" xfId="0" applyFont="1" applyFill="1" applyAlignment="1">
      <alignment horizontal="right"/>
    </xf>
    <xf numFmtId="0" fontId="2" fillId="0" borderId="0" xfId="0" applyFont="1" applyFill="1" applyAlignment="1">
      <alignment horizontal="right" wrapText="1"/>
    </xf>
    <xf numFmtId="0" fontId="14" fillId="0" borderId="0" xfId="21" applyFont="1" applyFill="1" applyAlignment="1">
      <alignment horizontal="right" wrapText="1"/>
    </xf>
    <xf numFmtId="0" fontId="11" fillId="0" borderId="0" xfId="0" applyNumberFormat="1" applyFont="1" applyFill="1" applyAlignment="1">
      <alignment vertical="top" wrapText="1"/>
    </xf>
    <xf numFmtId="170" fontId="14" fillId="0" borderId="0" xfId="21" applyNumberFormat="1" applyFont="1" applyFill="1" applyAlignment="1">
      <alignment horizontal="right"/>
    </xf>
    <xf numFmtId="0" fontId="18" fillId="0" borderId="0" xfId="0" applyFont="1" applyFill="1"/>
    <xf numFmtId="0" fontId="19" fillId="0" borderId="0" xfId="21" applyFont="1" applyFill="1" applyBorder="1" applyAlignment="1">
      <alignment vertical="center"/>
    </xf>
    <xf numFmtId="0" fontId="20" fillId="0" borderId="0" xfId="21" applyFont="1" applyFill="1" applyBorder="1" applyAlignment="1">
      <alignment vertical="center"/>
    </xf>
    <xf numFmtId="4" fontId="20" fillId="0" borderId="0" xfId="21" applyNumberFormat="1" applyFont="1" applyFill="1" applyBorder="1" applyAlignment="1">
      <alignment vertical="center"/>
    </xf>
    <xf numFmtId="0" fontId="11" fillId="0" borderId="0" xfId="0" applyFont="1" applyFill="1" applyBorder="1" applyAlignment="1">
      <alignment horizontal="center" vertical="center"/>
    </xf>
    <xf numFmtId="2" fontId="3" fillId="0" borderId="0" xfId="17" applyFont="1" applyFill="1" applyBorder="1" applyAlignment="1" applyProtection="1">
      <alignment vertical="center"/>
    </xf>
    <xf numFmtId="4" fontId="11" fillId="0" borderId="0" xfId="0" applyNumberFormat="1" applyFont="1" applyFill="1" applyBorder="1" applyAlignment="1">
      <alignment vertical="center"/>
    </xf>
    <xf numFmtId="0" fontId="11" fillId="0" borderId="0" xfId="0" applyFont="1" applyFill="1" applyBorder="1" applyAlignment="1">
      <alignment vertical="center"/>
    </xf>
    <xf numFmtId="1" fontId="8" fillId="0" borderId="0" xfId="0" applyNumberFormat="1" applyFont="1" applyFill="1" applyBorder="1" applyAlignment="1">
      <alignment horizontal="left" vertical="top" wrapText="1"/>
    </xf>
    <xf numFmtId="0" fontId="21" fillId="0" borderId="0" xfId="0" applyNumberFormat="1" applyFont="1" applyFill="1" applyBorder="1" applyAlignment="1">
      <alignment horizontal="center" vertical="top" wrapText="1"/>
    </xf>
    <xf numFmtId="1" fontId="8" fillId="0" borderId="6" xfId="0" applyNumberFormat="1" applyFont="1" applyFill="1" applyBorder="1" applyAlignment="1">
      <alignment horizontal="left" vertical="top" wrapText="1"/>
    </xf>
    <xf numFmtId="0" fontId="8" fillId="0" borderId="6" xfId="0" applyNumberFormat="1" applyFont="1" applyFill="1" applyBorder="1" applyAlignment="1">
      <alignment horizontal="center" wrapText="1"/>
    </xf>
    <xf numFmtId="2" fontId="8" fillId="0" borderId="6" xfId="0" applyNumberFormat="1" applyFont="1" applyFill="1" applyBorder="1" applyAlignment="1">
      <alignment horizontal="right" wrapText="1"/>
    </xf>
    <xf numFmtId="0" fontId="8" fillId="0" borderId="6" xfId="0" applyNumberFormat="1" applyFont="1" applyFill="1" applyBorder="1" applyAlignment="1">
      <alignment horizontal="right" wrapText="1"/>
    </xf>
    <xf numFmtId="4" fontId="8" fillId="0" borderId="6" xfId="0" applyNumberFormat="1" applyFont="1" applyFill="1" applyBorder="1" applyAlignment="1">
      <alignment horizontal="right" wrapText="1"/>
    </xf>
    <xf numFmtId="0" fontId="12" fillId="0" borderId="0" xfId="0" applyNumberFormat="1" applyFont="1" applyFill="1" applyBorder="1" applyAlignment="1">
      <alignment horizontal="center" wrapText="1"/>
    </xf>
    <xf numFmtId="0" fontId="12" fillId="0" borderId="0" xfId="0" applyNumberFormat="1" applyFont="1" applyFill="1" applyBorder="1" applyAlignment="1">
      <alignment horizontal="justify" wrapText="1"/>
    </xf>
    <xf numFmtId="0" fontId="12" fillId="0" borderId="0" xfId="0" applyNumberFormat="1" applyFont="1" applyFill="1" applyBorder="1" applyAlignment="1">
      <alignment horizontal="right" wrapText="1"/>
    </xf>
    <xf numFmtId="4" fontId="12" fillId="0" borderId="0" xfId="0" applyNumberFormat="1" applyFont="1" applyFill="1" applyBorder="1" applyAlignment="1">
      <alignment horizontal="right" wrapText="1"/>
    </xf>
    <xf numFmtId="1" fontId="8" fillId="0" borderId="7" xfId="0" applyNumberFormat="1" applyFont="1" applyFill="1" applyBorder="1" applyAlignment="1">
      <alignment horizontal="left" vertical="top" wrapText="1"/>
    </xf>
    <xf numFmtId="1" fontId="22" fillId="0" borderId="0" xfId="0" applyNumberFormat="1" applyFont="1" applyFill="1" applyBorder="1" applyAlignment="1">
      <alignment horizontal="left" vertical="top" wrapText="1"/>
    </xf>
    <xf numFmtId="0" fontId="8" fillId="0" borderId="11" xfId="0" applyNumberFormat="1" applyFont="1" applyFill="1" applyBorder="1" applyAlignment="1">
      <alignment horizontal="center" vertical="center" wrapText="1"/>
    </xf>
    <xf numFmtId="2" fontId="8" fillId="0" borderId="11" xfId="0" applyNumberFormat="1" applyFont="1" applyFill="1" applyBorder="1" applyAlignment="1">
      <alignment horizontal="center" vertical="center" wrapText="1"/>
    </xf>
    <xf numFmtId="4" fontId="8" fillId="0" borderId="11" xfId="0" applyNumberFormat="1" applyFont="1" applyFill="1" applyBorder="1" applyAlignment="1">
      <alignment horizontal="center" vertical="center" wrapText="1"/>
    </xf>
    <xf numFmtId="1" fontId="8" fillId="0" borderId="11" xfId="0" applyNumberFormat="1" applyFont="1" applyFill="1" applyBorder="1" applyAlignment="1">
      <alignment horizontal="left" vertical="top" wrapText="1"/>
    </xf>
    <xf numFmtId="1" fontId="8" fillId="0" borderId="16" xfId="0" applyNumberFormat="1" applyFont="1" applyFill="1" applyBorder="1" applyAlignment="1">
      <alignment horizontal="left" vertical="top" wrapText="1"/>
    </xf>
    <xf numFmtId="0" fontId="8" fillId="0" borderId="16" xfId="0" applyNumberFormat="1" applyFont="1" applyFill="1" applyBorder="1" applyAlignment="1">
      <alignment horizontal="left" vertical="top" wrapText="1"/>
    </xf>
    <xf numFmtId="0" fontId="8" fillId="0" borderId="16" xfId="0" applyNumberFormat="1" applyFont="1" applyFill="1" applyBorder="1" applyAlignment="1">
      <alignment horizontal="center" wrapText="1"/>
    </xf>
    <xf numFmtId="2" fontId="8" fillId="0" borderId="16" xfId="0" applyNumberFormat="1" applyFont="1" applyFill="1" applyBorder="1" applyAlignment="1">
      <alignment horizontal="right" wrapText="1"/>
    </xf>
    <xf numFmtId="4" fontId="5" fillId="0" borderId="16" xfId="0" applyNumberFormat="1" applyFont="1" applyFill="1" applyBorder="1" applyAlignment="1">
      <alignment horizontal="right" wrapText="1"/>
    </xf>
    <xf numFmtId="4" fontId="8" fillId="0" borderId="16" xfId="0" applyNumberFormat="1" applyFont="1" applyFill="1" applyBorder="1" applyAlignment="1">
      <alignment horizontal="right" wrapText="1"/>
    </xf>
    <xf numFmtId="2" fontId="8" fillId="0" borderId="16" xfId="0" applyNumberFormat="1" applyFont="1" applyFill="1" applyBorder="1" applyAlignment="1">
      <alignment horizontal="center" wrapText="1"/>
    </xf>
    <xf numFmtId="0" fontId="8" fillId="0" borderId="12" xfId="0" applyNumberFormat="1" applyFont="1" applyFill="1" applyBorder="1" applyAlignment="1">
      <alignment horizontal="center" wrapText="1"/>
    </xf>
    <xf numFmtId="0" fontId="8" fillId="0" borderId="12" xfId="0" applyNumberFormat="1" applyFont="1" applyFill="1" applyBorder="1" applyAlignment="1">
      <alignment horizontal="right" wrapText="1"/>
    </xf>
    <xf numFmtId="0" fontId="8" fillId="0" borderId="1" xfId="0" applyNumberFormat="1" applyFont="1" applyFill="1" applyBorder="1" applyAlignment="1">
      <alignment horizontal="center" vertical="center" wrapText="1"/>
    </xf>
    <xf numFmtId="2" fontId="8" fillId="0" borderId="1" xfId="0" applyNumberFormat="1"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0" fontId="8" fillId="0" borderId="20" xfId="0" applyNumberFormat="1" applyFont="1" applyFill="1" applyBorder="1" applyAlignment="1">
      <alignment horizontal="left" vertical="top" wrapText="1"/>
    </xf>
    <xf numFmtId="0" fontId="8" fillId="0" borderId="21" xfId="0" applyNumberFormat="1" applyFont="1" applyFill="1" applyBorder="1" applyAlignment="1">
      <alignment horizontal="left" vertical="top" wrapText="1"/>
    </xf>
    <xf numFmtId="0" fontId="8" fillId="0" borderId="0" xfId="0" applyNumberFormat="1" applyFont="1" applyFill="1" applyBorder="1" applyAlignment="1">
      <alignment horizontal="justify" wrapText="1"/>
    </xf>
    <xf numFmtId="0" fontId="23" fillId="0" borderId="0" xfId="0" applyNumberFormat="1" applyFont="1" applyFill="1" applyBorder="1" applyAlignment="1">
      <alignment horizontal="justify" wrapText="1"/>
    </xf>
    <xf numFmtId="0" fontId="23" fillId="0" borderId="6" xfId="0" applyNumberFormat="1" applyFont="1" applyFill="1" applyBorder="1" applyAlignment="1">
      <alignment horizontal="justify" wrapText="1"/>
    </xf>
    <xf numFmtId="0" fontId="8" fillId="0" borderId="6" xfId="0" applyNumberFormat="1" applyFont="1" applyFill="1" applyBorder="1" applyAlignment="1"/>
    <xf numFmtId="1" fontId="8" fillId="0" borderId="16" xfId="0" applyNumberFormat="1" applyFont="1" applyFill="1" applyBorder="1" applyAlignment="1">
      <alignment horizontal="right" wrapText="1"/>
    </xf>
    <xf numFmtId="0" fontId="24" fillId="0" borderId="11" xfId="0" applyNumberFormat="1" applyFont="1" applyFill="1" applyBorder="1" applyAlignment="1">
      <alignment horizontal="left" vertical="top" wrapText="1"/>
    </xf>
    <xf numFmtId="0" fontId="8" fillId="0" borderId="0" xfId="0" applyNumberFormat="1" applyFont="1" applyFill="1" applyBorder="1" applyAlignment="1">
      <alignment wrapText="1"/>
    </xf>
    <xf numFmtId="0" fontId="8" fillId="0" borderId="1" xfId="0" applyNumberFormat="1" applyFont="1" applyFill="1" applyBorder="1" applyAlignment="1">
      <alignment horizontal="left" vertical="top" wrapText="1"/>
    </xf>
    <xf numFmtId="1" fontId="8" fillId="0" borderId="22" xfId="0" applyNumberFormat="1" applyFont="1" applyFill="1" applyBorder="1" applyAlignment="1">
      <alignment horizontal="left" vertical="top" wrapText="1"/>
    </xf>
    <xf numFmtId="0" fontId="8" fillId="0" borderId="22" xfId="0" applyNumberFormat="1" applyFont="1" applyFill="1" applyBorder="1" applyAlignment="1">
      <alignment horizontal="left" vertical="top" wrapText="1"/>
    </xf>
    <xf numFmtId="2" fontId="8" fillId="0" borderId="22" xfId="0" applyNumberFormat="1" applyFont="1" applyFill="1" applyBorder="1" applyAlignment="1">
      <alignment horizontal="center" wrapText="1"/>
    </xf>
    <xf numFmtId="2" fontId="8" fillId="0" borderId="22" xfId="0" applyNumberFormat="1" applyFont="1" applyFill="1" applyBorder="1" applyAlignment="1">
      <alignment horizontal="right" wrapText="1"/>
    </xf>
    <xf numFmtId="1" fontId="6" fillId="0" borderId="11" xfId="0" applyNumberFormat="1" applyFont="1" applyFill="1" applyBorder="1" applyAlignment="1">
      <alignment horizontal="left" vertical="top" wrapText="1"/>
    </xf>
    <xf numFmtId="0" fontId="6" fillId="0" borderId="11" xfId="0" applyNumberFormat="1" applyFont="1" applyFill="1" applyBorder="1" applyAlignment="1">
      <alignment horizontal="center" wrapText="1"/>
    </xf>
    <xf numFmtId="2" fontId="6" fillId="0" borderId="11" xfId="0" applyNumberFormat="1" applyFont="1" applyFill="1" applyBorder="1" applyAlignment="1">
      <alignment horizontal="right" wrapText="1"/>
    </xf>
    <xf numFmtId="0" fontId="6" fillId="0" borderId="11" xfId="0" applyNumberFormat="1" applyFont="1" applyFill="1" applyBorder="1" applyAlignment="1">
      <alignment horizontal="right" wrapText="1"/>
    </xf>
    <xf numFmtId="4" fontId="6" fillId="0" borderId="11" xfId="0" applyNumberFormat="1" applyFont="1" applyFill="1" applyBorder="1" applyAlignment="1">
      <alignment horizontal="right" wrapText="1"/>
    </xf>
    <xf numFmtId="1" fontId="6" fillId="0" borderId="13" xfId="0" applyNumberFormat="1" applyFont="1" applyFill="1" applyBorder="1" applyAlignment="1">
      <alignment horizontal="left" vertical="top" wrapText="1"/>
    </xf>
    <xf numFmtId="0" fontId="6" fillId="0" borderId="13" xfId="0" applyNumberFormat="1" applyFont="1" applyFill="1" applyBorder="1" applyAlignment="1">
      <alignment horizontal="center" wrapText="1"/>
    </xf>
    <xf numFmtId="2" fontId="6" fillId="0" borderId="13" xfId="0" applyNumberFormat="1" applyFont="1" applyFill="1" applyBorder="1" applyAlignment="1">
      <alignment horizontal="right" wrapText="1"/>
    </xf>
    <xf numFmtId="0" fontId="6" fillId="0" borderId="13" xfId="0" applyNumberFormat="1" applyFont="1" applyFill="1" applyBorder="1" applyAlignment="1">
      <alignment horizontal="right" wrapText="1"/>
    </xf>
    <xf numFmtId="4" fontId="6" fillId="0" borderId="13" xfId="0" applyNumberFormat="1" applyFont="1" applyFill="1" applyBorder="1" applyAlignment="1">
      <alignment horizontal="right" wrapText="1"/>
    </xf>
    <xf numFmtId="1" fontId="6" fillId="0" borderId="14" xfId="0" applyNumberFormat="1" applyFont="1" applyFill="1" applyBorder="1" applyAlignment="1">
      <alignment horizontal="left" vertical="top" wrapText="1"/>
    </xf>
    <xf numFmtId="0" fontId="8" fillId="0" borderId="14" xfId="0" applyNumberFormat="1" applyFont="1" applyFill="1" applyBorder="1" applyAlignment="1">
      <alignment horizontal="left" vertical="top" wrapText="1"/>
    </xf>
    <xf numFmtId="0" fontId="6" fillId="0" borderId="14" xfId="0" applyNumberFormat="1" applyFont="1" applyFill="1" applyBorder="1" applyAlignment="1">
      <alignment horizontal="center" wrapText="1"/>
    </xf>
    <xf numFmtId="168" fontId="8" fillId="0" borderId="14" xfId="0" applyNumberFormat="1" applyFont="1" applyFill="1" applyBorder="1" applyAlignment="1">
      <alignment horizontal="right" wrapText="1"/>
    </xf>
    <xf numFmtId="0" fontId="8" fillId="0" borderId="14" xfId="0" applyNumberFormat="1" applyFont="1" applyFill="1" applyBorder="1" applyAlignment="1">
      <alignment horizontal="center" wrapText="1"/>
    </xf>
    <xf numFmtId="0" fontId="6" fillId="0" borderId="15" xfId="0" applyNumberFormat="1" applyFont="1" applyFill="1" applyBorder="1" applyAlignment="1">
      <alignment horizontal="center" wrapText="1"/>
    </xf>
    <xf numFmtId="0" fontId="8" fillId="0" borderId="15" xfId="0" applyNumberFormat="1" applyFont="1" applyFill="1" applyBorder="1" applyAlignment="1">
      <alignment horizontal="center" wrapText="1"/>
    </xf>
    <xf numFmtId="168" fontId="8" fillId="0" borderId="15" xfId="0" applyNumberFormat="1" applyFont="1" applyFill="1" applyBorder="1" applyAlignment="1">
      <alignment horizontal="right" wrapText="1"/>
    </xf>
    <xf numFmtId="0" fontId="8" fillId="0" borderId="13" xfId="0" applyNumberFormat="1" applyFont="1" applyFill="1" applyBorder="1" applyAlignment="1">
      <alignment horizontal="right" wrapText="1"/>
    </xf>
    <xf numFmtId="1" fontId="6" fillId="0" borderId="15" xfId="0" applyNumberFormat="1" applyFont="1" applyFill="1" applyBorder="1" applyAlignment="1">
      <alignment horizontal="left" vertical="top" wrapText="1"/>
    </xf>
    <xf numFmtId="0" fontId="8" fillId="0" borderId="15" xfId="0" applyNumberFormat="1" applyFont="1" applyFill="1" applyBorder="1" applyAlignment="1">
      <alignment horizontal="left" vertical="top" wrapText="1"/>
    </xf>
    <xf numFmtId="2" fontId="6" fillId="0" borderId="15" xfId="0" applyNumberFormat="1" applyFont="1" applyFill="1" applyBorder="1" applyAlignment="1">
      <alignment horizontal="right" wrapText="1"/>
    </xf>
    <xf numFmtId="0" fontId="8" fillId="0" borderId="15" xfId="0" applyNumberFormat="1" applyFont="1" applyFill="1" applyBorder="1" applyAlignment="1">
      <alignment horizontal="right" wrapText="1"/>
    </xf>
    <xf numFmtId="4" fontId="8" fillId="0" borderId="15" xfId="0" applyNumberFormat="1" applyFont="1" applyFill="1" applyBorder="1" applyAlignment="1">
      <alignment horizontal="right" wrapText="1"/>
    </xf>
    <xf numFmtId="0" fontId="8" fillId="0" borderId="11" xfId="0" applyNumberFormat="1" applyFont="1" applyFill="1" applyBorder="1" applyAlignment="1">
      <alignment horizontal="right" wrapText="1"/>
    </xf>
    <xf numFmtId="169" fontId="8" fillId="0" borderId="14" xfId="0" applyNumberFormat="1" applyFont="1" applyFill="1" applyBorder="1" applyAlignment="1">
      <alignment horizontal="right" wrapText="1"/>
    </xf>
    <xf numFmtId="4" fontId="8" fillId="0" borderId="14" xfId="0" applyNumberFormat="1" applyFont="1" applyFill="1" applyBorder="1" applyAlignment="1">
      <alignment horizontal="right" wrapText="1"/>
    </xf>
    <xf numFmtId="0" fontId="6" fillId="0" borderId="25" xfId="0" applyNumberFormat="1" applyFont="1" applyFill="1" applyBorder="1" applyAlignment="1">
      <alignment horizontal="center" wrapText="1"/>
    </xf>
    <xf numFmtId="0" fontId="8" fillId="0" borderId="25" xfId="0" applyNumberFormat="1" applyFont="1" applyFill="1" applyBorder="1" applyAlignment="1">
      <alignment horizontal="center" wrapText="1"/>
    </xf>
    <xf numFmtId="169" fontId="8" fillId="0" borderId="25" xfId="0" applyNumberFormat="1" applyFont="1" applyFill="1" applyBorder="1" applyAlignment="1">
      <alignment horizontal="right" wrapText="1"/>
    </xf>
    <xf numFmtId="1" fontId="6" fillId="0" borderId="26" xfId="0" applyNumberFormat="1" applyFont="1" applyFill="1" applyBorder="1" applyAlignment="1">
      <alignment horizontal="left" vertical="top" wrapText="1"/>
    </xf>
    <xf numFmtId="0" fontId="8" fillId="0" borderId="26" xfId="0" applyNumberFormat="1" applyFont="1" applyFill="1" applyBorder="1" applyAlignment="1">
      <alignment horizontal="left" vertical="top" wrapText="1"/>
    </xf>
    <xf numFmtId="0" fontId="6" fillId="0" borderId="26" xfId="0" applyNumberFormat="1" applyFont="1" applyFill="1" applyBorder="1" applyAlignment="1">
      <alignment horizontal="center" wrapText="1"/>
    </xf>
    <xf numFmtId="2" fontId="6" fillId="0" borderId="26" xfId="0" applyNumberFormat="1" applyFont="1" applyFill="1" applyBorder="1" applyAlignment="1">
      <alignment horizontal="right" wrapText="1"/>
    </xf>
    <xf numFmtId="0" fontId="8" fillId="0" borderId="11" xfId="0" applyNumberFormat="1" applyFont="1" applyFill="1" applyBorder="1" applyAlignment="1">
      <alignment horizontal="center" wrapText="1"/>
    </xf>
    <xf numFmtId="169" fontId="6" fillId="0" borderId="11" xfId="0" applyNumberFormat="1" applyFont="1" applyFill="1" applyBorder="1" applyAlignment="1">
      <alignment horizontal="right" wrapText="1"/>
    </xf>
    <xf numFmtId="0" fontId="6" fillId="0" borderId="27" xfId="0" applyNumberFormat="1" applyFont="1" applyFill="1" applyBorder="1" applyAlignment="1">
      <alignment horizontal="center" wrapText="1"/>
    </xf>
    <xf numFmtId="0" fontId="8" fillId="0" borderId="27" xfId="0" applyNumberFormat="1" applyFont="1" applyFill="1" applyBorder="1" applyAlignment="1">
      <alignment horizontal="center" wrapText="1"/>
    </xf>
    <xf numFmtId="169" fontId="6" fillId="0" borderId="27" xfId="0" applyNumberFormat="1" applyFont="1" applyFill="1" applyBorder="1" applyAlignment="1">
      <alignment horizontal="right" wrapText="1"/>
    </xf>
    <xf numFmtId="1" fontId="6" fillId="0" borderId="12" xfId="0" applyNumberFormat="1" applyFont="1" applyFill="1" applyBorder="1" applyAlignment="1">
      <alignment horizontal="left" vertical="top" wrapText="1"/>
    </xf>
    <xf numFmtId="0" fontId="6" fillId="0" borderId="12" xfId="0" applyNumberFormat="1" applyFont="1" applyFill="1" applyBorder="1" applyAlignment="1">
      <alignment horizontal="center" wrapText="1"/>
    </xf>
    <xf numFmtId="2" fontId="6" fillId="0" borderId="12" xfId="0" applyNumberFormat="1" applyFont="1" applyFill="1" applyBorder="1" applyAlignment="1">
      <alignment horizontal="right" wrapText="1"/>
    </xf>
    <xf numFmtId="1" fontId="3" fillId="0" borderId="0" xfId="0" applyNumberFormat="1" applyFont="1" applyFill="1" applyBorder="1" applyAlignment="1">
      <alignment horizontal="center" vertical="top" wrapText="1"/>
    </xf>
    <xf numFmtId="0" fontId="3" fillId="0" borderId="0" xfId="0" applyNumberFormat="1" applyFont="1" applyFill="1" applyBorder="1" applyAlignment="1">
      <alignment horizontal="left" vertical="top" wrapText="1"/>
    </xf>
    <xf numFmtId="164" fontId="3" fillId="0" borderId="0" xfId="0" applyNumberFormat="1" applyFont="1" applyFill="1" applyBorder="1" applyAlignment="1">
      <alignment horizontal="center" vertical="top" wrapText="1"/>
    </xf>
    <xf numFmtId="167" fontId="3" fillId="0" borderId="0" xfId="0" applyNumberFormat="1" applyFont="1" applyFill="1" applyBorder="1" applyAlignment="1">
      <alignment horizontal="center" vertical="top" wrapText="1"/>
    </xf>
    <xf numFmtId="4" fontId="3" fillId="0" borderId="0" xfId="0" applyNumberFormat="1" applyFont="1" applyFill="1" applyBorder="1" applyAlignment="1">
      <alignment horizontal="right" vertical="top" wrapText="1"/>
    </xf>
    <xf numFmtId="4" fontId="5" fillId="0" borderId="0" xfId="0" applyNumberFormat="1" applyFont="1" applyFill="1" applyBorder="1" applyAlignment="1">
      <alignment horizontal="right" vertical="top" wrapText="1"/>
    </xf>
    <xf numFmtId="0" fontId="25" fillId="0" borderId="0" xfId="0" applyNumberFormat="1" applyFont="1" applyFill="1" applyBorder="1" applyAlignment="1">
      <alignment horizontal="center" vertical="center" wrapText="1"/>
    </xf>
    <xf numFmtId="164" fontId="26" fillId="0" borderId="0" xfId="0" applyNumberFormat="1" applyFont="1" applyFill="1" applyBorder="1" applyAlignment="1">
      <alignment horizontal="center" vertical="center" wrapText="1"/>
    </xf>
    <xf numFmtId="1" fontId="3" fillId="0" borderId="3" xfId="0" applyNumberFormat="1" applyFont="1" applyFill="1" applyBorder="1" applyAlignment="1">
      <alignment horizontal="center" vertical="top"/>
    </xf>
    <xf numFmtId="0" fontId="16" fillId="0" borderId="3" xfId="0" applyNumberFormat="1" applyFont="1" applyFill="1" applyBorder="1" applyAlignment="1">
      <alignment vertical="top"/>
    </xf>
    <xf numFmtId="0" fontId="3" fillId="0" borderId="3" xfId="0" applyFont="1" applyFill="1" applyBorder="1" applyAlignment="1"/>
    <xf numFmtId="1" fontId="3" fillId="0" borderId="28" xfId="0" applyNumberFormat="1" applyFont="1" applyFill="1" applyBorder="1" applyAlignment="1">
      <alignment horizontal="center" vertical="top"/>
    </xf>
    <xf numFmtId="0" fontId="3" fillId="0" borderId="28" xfId="0" applyNumberFormat="1" applyFont="1" applyFill="1" applyBorder="1" applyAlignment="1">
      <alignment horizontal="left" vertical="top" wrapText="1"/>
    </xf>
    <xf numFmtId="0" fontId="3" fillId="0" borderId="28" xfId="0" applyFont="1" applyFill="1" applyBorder="1" applyAlignment="1"/>
    <xf numFmtId="1" fontId="5" fillId="0" borderId="0" xfId="0" applyNumberFormat="1" applyFont="1" applyFill="1" applyBorder="1" applyAlignment="1">
      <alignment horizontal="center" vertical="top"/>
    </xf>
    <xf numFmtId="0" fontId="4" fillId="0" borderId="0" xfId="0" applyNumberFormat="1" applyFont="1" applyFill="1" applyBorder="1" applyAlignment="1">
      <alignment horizontal="left" vertical="top" wrapText="1"/>
    </xf>
    <xf numFmtId="0" fontId="4" fillId="0" borderId="0" xfId="0" applyFont="1" applyFill="1" applyBorder="1" applyAlignment="1">
      <alignment horizontal="center" wrapText="1"/>
    </xf>
    <xf numFmtId="0" fontId="3" fillId="0" borderId="0" xfId="0" applyFont="1" applyFill="1" applyBorder="1" applyAlignment="1">
      <alignment horizontal="center" vertical="top"/>
    </xf>
    <xf numFmtId="4" fontId="3" fillId="0" borderId="0" xfId="0" applyNumberFormat="1" applyFont="1" applyFill="1" applyBorder="1" applyAlignment="1">
      <alignment horizontal="center"/>
    </xf>
    <xf numFmtId="4" fontId="3" fillId="0" borderId="0" xfId="0" applyNumberFormat="1" applyFont="1" applyFill="1" applyBorder="1" applyAlignment="1">
      <alignment horizontal="right"/>
    </xf>
    <xf numFmtId="1" fontId="3" fillId="0" borderId="0" xfId="0" applyNumberFormat="1" applyFont="1" applyFill="1" applyBorder="1" applyAlignment="1">
      <alignment horizontal="center" vertical="top"/>
    </xf>
    <xf numFmtId="0" fontId="3" fillId="0" borderId="0" xfId="0" applyFont="1" applyFill="1" applyBorder="1" applyAlignment="1"/>
    <xf numFmtId="4" fontId="3" fillId="0" borderId="0" xfId="0" applyNumberFormat="1" applyFont="1" applyFill="1" applyBorder="1" applyAlignment="1"/>
    <xf numFmtId="4" fontId="4" fillId="0" borderId="0" xfId="0" applyNumberFormat="1" applyFont="1" applyFill="1" applyBorder="1" applyAlignment="1">
      <alignment horizontal="center" wrapText="1"/>
    </xf>
    <xf numFmtId="4" fontId="4" fillId="0" borderId="0" xfId="0" applyNumberFormat="1" applyFont="1" applyFill="1" applyBorder="1" applyAlignment="1">
      <alignment horizontal="right"/>
    </xf>
    <xf numFmtId="14" fontId="3" fillId="0" borderId="0" xfId="0" applyNumberFormat="1" applyFont="1" applyFill="1" applyBorder="1" applyAlignment="1">
      <alignment horizontal="center" vertical="top"/>
    </xf>
    <xf numFmtId="0" fontId="3" fillId="0" borderId="0" xfId="0" applyFont="1" applyFill="1" applyBorder="1" applyAlignment="1">
      <alignment horizontal="center"/>
    </xf>
    <xf numFmtId="0" fontId="27" fillId="0" borderId="0" xfId="0" applyNumberFormat="1" applyFont="1" applyFill="1" applyBorder="1" applyAlignment="1">
      <alignment horizontal="left" vertical="top" wrapText="1"/>
    </xf>
    <xf numFmtId="4" fontId="5" fillId="0" borderId="0" xfId="0" applyNumberFormat="1" applyFont="1" applyFill="1" applyBorder="1" applyAlignment="1">
      <alignment horizontal="right"/>
    </xf>
    <xf numFmtId="1" fontId="5" fillId="0" borderId="0" xfId="0" applyNumberFormat="1" applyFont="1" applyFill="1" applyBorder="1" applyAlignment="1">
      <alignment horizontal="center" vertical="top" wrapText="1"/>
    </xf>
    <xf numFmtId="49" fontId="3" fillId="0" borderId="0" xfId="0" applyNumberFormat="1" applyFont="1" applyFill="1" applyBorder="1" applyAlignment="1">
      <alignment horizontal="left" vertical="top" wrapText="1"/>
    </xf>
    <xf numFmtId="49" fontId="16" fillId="0" borderId="3" xfId="0" applyNumberFormat="1" applyFont="1" applyFill="1" applyBorder="1" applyAlignment="1">
      <alignment horizontal="left" vertical="top" wrapText="1"/>
    </xf>
    <xf numFmtId="49" fontId="16" fillId="0" borderId="3" xfId="0" applyNumberFormat="1" applyFont="1" applyFill="1" applyBorder="1" applyAlignment="1">
      <alignment horizontal="left" wrapText="1"/>
    </xf>
    <xf numFmtId="4" fontId="16" fillId="0" borderId="3" xfId="0" applyNumberFormat="1" applyFont="1" applyFill="1" applyBorder="1" applyAlignment="1">
      <alignment horizontal="center" wrapText="1"/>
    </xf>
    <xf numFmtId="4" fontId="16" fillId="0" borderId="3" xfId="0" applyNumberFormat="1" applyFont="1" applyFill="1" applyBorder="1" applyAlignment="1">
      <alignment horizontal="right"/>
    </xf>
    <xf numFmtId="164" fontId="3" fillId="0" borderId="0" xfId="0" applyNumberFormat="1" applyFont="1" applyFill="1" applyBorder="1" applyAlignment="1">
      <alignment horizontal="center" wrapText="1"/>
    </xf>
    <xf numFmtId="167" fontId="3" fillId="0" borderId="0" xfId="0" applyNumberFormat="1" applyFont="1" applyFill="1" applyBorder="1" applyAlignment="1">
      <alignment horizontal="center" wrapText="1"/>
    </xf>
    <xf numFmtId="164" fontId="3" fillId="0" borderId="0" xfId="0" applyNumberFormat="1" applyFont="1" applyFill="1" applyBorder="1" applyAlignment="1"/>
    <xf numFmtId="164" fontId="5" fillId="0" borderId="0" xfId="0" applyNumberFormat="1" applyFont="1" applyFill="1" applyBorder="1" applyAlignment="1"/>
    <xf numFmtId="0" fontId="16" fillId="0" borderId="0" xfId="0" applyNumberFormat="1" applyFont="1" applyFill="1" applyBorder="1" applyAlignment="1">
      <alignment vertical="top"/>
    </xf>
    <xf numFmtId="0" fontId="5" fillId="0" borderId="0" xfId="0" applyFont="1" applyFill="1" applyBorder="1" applyAlignment="1">
      <alignment horizontal="center" wrapText="1"/>
    </xf>
    <xf numFmtId="2" fontId="5" fillId="0" borderId="0" xfId="0" applyNumberFormat="1" applyFont="1" applyFill="1" applyBorder="1" applyAlignment="1">
      <alignment horizontal="center" wrapText="1"/>
    </xf>
    <xf numFmtId="0" fontId="5" fillId="0" borderId="0" xfId="0" applyNumberFormat="1" applyFont="1" applyFill="1" applyBorder="1" applyAlignment="1">
      <alignment horizontal="left" vertical="top" wrapText="1"/>
    </xf>
    <xf numFmtId="4" fontId="5" fillId="0" borderId="0" xfId="0" applyNumberFormat="1" applyFont="1" applyFill="1" applyBorder="1"/>
    <xf numFmtId="0" fontId="5" fillId="0" borderId="0" xfId="0" applyFont="1" applyFill="1" applyBorder="1" applyAlignment="1">
      <alignment horizontal="center" vertical="top"/>
    </xf>
    <xf numFmtId="49" fontId="5" fillId="0" borderId="0" xfId="0" applyNumberFormat="1" applyFont="1" applyFill="1" applyBorder="1" applyAlignment="1">
      <alignment vertical="top" wrapText="1"/>
    </xf>
    <xf numFmtId="0" fontId="5" fillId="0" borderId="0" xfId="0" applyFont="1" applyFill="1" applyBorder="1" applyAlignment="1">
      <alignment horizontal="right" vertical="top"/>
    </xf>
    <xf numFmtId="0" fontId="16" fillId="0" borderId="0" xfId="0" applyNumberFormat="1" applyFont="1" applyFill="1" applyBorder="1" applyAlignment="1">
      <alignment horizontal="left" vertical="top" wrapText="1"/>
    </xf>
    <xf numFmtId="4" fontId="3" fillId="0" borderId="0" xfId="0" applyNumberFormat="1" applyFont="1" applyFill="1" applyBorder="1" applyAlignment="1">
      <alignment horizontal="center" vertical="top"/>
    </xf>
    <xf numFmtId="4" fontId="3" fillId="0" borderId="0" xfId="0" applyNumberFormat="1" applyFont="1" applyFill="1" applyBorder="1" applyAlignment="1">
      <alignment horizontal="right" vertical="top"/>
    </xf>
    <xf numFmtId="0" fontId="3" fillId="0" borderId="0" xfId="0" applyNumberFormat="1" applyFont="1" applyFill="1" applyBorder="1" applyAlignment="1">
      <alignment horizontal="justify" vertical="top" wrapText="1"/>
    </xf>
    <xf numFmtId="0" fontId="5" fillId="0" borderId="0" xfId="0" applyFont="1" applyFill="1" applyBorder="1" applyAlignment="1">
      <alignment horizontal="center" vertical="top" wrapText="1"/>
    </xf>
    <xf numFmtId="4" fontId="5" fillId="0" borderId="0" xfId="0" applyNumberFormat="1" applyFont="1" applyFill="1" applyBorder="1" applyAlignment="1">
      <alignment horizontal="center" vertical="top" wrapText="1"/>
    </xf>
    <xf numFmtId="4" fontId="5" fillId="0" borderId="0" xfId="0" applyNumberFormat="1" applyFont="1" applyFill="1" applyBorder="1" applyAlignment="1">
      <alignment horizontal="right" vertical="top"/>
    </xf>
    <xf numFmtId="0" fontId="5" fillId="0" borderId="0" xfId="0" applyNumberFormat="1" applyFont="1" applyFill="1" applyBorder="1" applyAlignment="1">
      <alignment horizontal="justify" vertical="top" wrapText="1"/>
    </xf>
    <xf numFmtId="49" fontId="16" fillId="0" borderId="0" xfId="0" applyNumberFormat="1" applyFont="1" applyFill="1" applyBorder="1" applyAlignment="1">
      <alignment horizontal="left" vertical="top" wrapText="1"/>
    </xf>
    <xf numFmtId="2" fontId="3" fillId="0" borderId="0" xfId="0" applyNumberFormat="1" applyFont="1" applyFill="1" applyBorder="1" applyAlignment="1">
      <alignment horizontal="center"/>
    </xf>
    <xf numFmtId="4" fontId="3" fillId="0" borderId="0" xfId="0" applyNumberFormat="1" applyFont="1" applyFill="1" applyBorder="1"/>
    <xf numFmtId="0" fontId="3" fillId="0" borderId="0" xfId="0" applyNumberFormat="1" applyFont="1" applyFill="1" applyBorder="1" applyAlignment="1">
      <alignment horizontal="center" vertical="top"/>
    </xf>
    <xf numFmtId="2" fontId="3" fillId="0" borderId="0" xfId="0" applyNumberFormat="1" applyFont="1" applyFill="1" applyBorder="1" applyAlignment="1">
      <alignment horizontal="center" wrapText="1"/>
    </xf>
    <xf numFmtId="0" fontId="5" fillId="0" borderId="0" xfId="0" applyFont="1" applyFill="1" applyBorder="1" applyAlignment="1">
      <alignment horizontal="center"/>
    </xf>
    <xf numFmtId="2" fontId="5" fillId="0" borderId="0" xfId="0" applyNumberFormat="1" applyFont="1" applyFill="1" applyBorder="1" applyAlignment="1">
      <alignment horizontal="center"/>
    </xf>
    <xf numFmtId="0" fontId="3" fillId="0" borderId="0" xfId="0" applyFont="1" applyFill="1" applyBorder="1" applyAlignment="1">
      <alignment horizontal="center" vertical="top" wrapText="1"/>
    </xf>
    <xf numFmtId="2" fontId="3" fillId="0" borderId="0" xfId="0" applyNumberFormat="1" applyFont="1" applyFill="1" applyBorder="1" applyAlignment="1">
      <alignment horizontal="center" vertical="top" wrapText="1"/>
    </xf>
    <xf numFmtId="4" fontId="3" fillId="0" borderId="0" xfId="0" applyNumberFormat="1" applyFont="1" applyFill="1" applyBorder="1" applyAlignment="1">
      <alignment vertical="top" wrapText="1"/>
    </xf>
    <xf numFmtId="0" fontId="16" fillId="0" borderId="0" xfId="0" applyNumberFormat="1" applyFont="1" applyFill="1" applyBorder="1" applyAlignment="1">
      <alignment horizontal="justify" vertical="top" wrapText="1"/>
    </xf>
    <xf numFmtId="0" fontId="16" fillId="0" borderId="0" xfId="0" applyFont="1" applyFill="1" applyBorder="1" applyAlignment="1">
      <alignment horizontal="center"/>
    </xf>
    <xf numFmtId="2" fontId="16" fillId="0" borderId="0" xfId="0" applyNumberFormat="1" applyFont="1" applyFill="1" applyBorder="1" applyAlignment="1">
      <alignment horizontal="center"/>
    </xf>
    <xf numFmtId="0" fontId="3" fillId="0" borderId="0" xfId="0" applyNumberFormat="1" applyFont="1" applyFill="1" applyBorder="1" applyAlignment="1">
      <alignment horizontal="center" vertical="top" wrapText="1"/>
    </xf>
    <xf numFmtId="4" fontId="3" fillId="0" borderId="0" xfId="0" applyNumberFormat="1" applyFont="1" applyFill="1" applyBorder="1" applyAlignment="1">
      <alignment horizontal="center" vertical="top" wrapText="1"/>
    </xf>
    <xf numFmtId="4" fontId="5" fillId="0" borderId="0" xfId="0" applyNumberFormat="1" applyFont="1" applyFill="1" applyBorder="1" applyAlignment="1">
      <alignment horizontal="center" wrapText="1"/>
    </xf>
    <xf numFmtId="0" fontId="3" fillId="0" borderId="0" xfId="0" applyNumberFormat="1" applyFont="1" applyFill="1" applyBorder="1" applyAlignment="1">
      <alignment vertical="top"/>
    </xf>
    <xf numFmtId="0" fontId="3" fillId="0" borderId="0" xfId="0" applyFont="1" applyFill="1" applyBorder="1" applyAlignment="1">
      <alignment horizontal="justify" vertical="top" wrapText="1"/>
    </xf>
    <xf numFmtId="0" fontId="3" fillId="0" borderId="0" xfId="0" applyFont="1" applyFill="1" applyBorder="1" applyAlignment="1">
      <alignment horizontal="left" vertical="top" wrapText="1"/>
    </xf>
    <xf numFmtId="4" fontId="3" fillId="0" borderId="0" xfId="0" applyNumberFormat="1" applyFont="1" applyFill="1" applyBorder="1" applyAlignment="1" applyProtection="1">
      <alignment horizontal="right" vertical="top" wrapText="1"/>
    </xf>
    <xf numFmtId="0" fontId="3" fillId="0" borderId="0" xfId="0" applyFont="1" applyFill="1" applyBorder="1" applyAlignment="1">
      <alignment vertical="top"/>
    </xf>
    <xf numFmtId="49" fontId="28" fillId="0" borderId="0" xfId="0" applyNumberFormat="1" applyFont="1" applyFill="1" applyBorder="1" applyAlignment="1">
      <alignment horizontal="left" vertical="top" wrapText="1"/>
    </xf>
    <xf numFmtId="4" fontId="3" fillId="0" borderId="0" xfId="0" applyNumberFormat="1" applyFont="1" applyFill="1" applyBorder="1" applyAlignment="1">
      <alignment horizontal="right" wrapText="1"/>
    </xf>
    <xf numFmtId="0" fontId="16" fillId="0" borderId="3" xfId="0" applyNumberFormat="1" applyFont="1" applyFill="1" applyBorder="1" applyAlignment="1">
      <alignment vertical="top" wrapText="1"/>
    </xf>
    <xf numFmtId="0" fontId="16" fillId="0" borderId="3" xfId="0" applyFont="1" applyFill="1" applyBorder="1" applyAlignment="1">
      <alignment horizontal="center" wrapText="1"/>
    </xf>
    <xf numFmtId="0" fontId="3" fillId="0" borderId="0" xfId="0" applyFont="1" applyFill="1" applyBorder="1" applyAlignment="1">
      <alignment vertical="top" wrapText="1"/>
    </xf>
    <xf numFmtId="164" fontId="4" fillId="0" borderId="29" xfId="0" applyNumberFormat="1" applyFont="1" applyFill="1" applyBorder="1" applyAlignment="1">
      <alignment horizontal="center"/>
    </xf>
    <xf numFmtId="164" fontId="16" fillId="0" borderId="29" xfId="0" applyNumberFormat="1" applyFont="1" applyFill="1" applyBorder="1" applyAlignment="1">
      <alignment horizontal="center"/>
    </xf>
    <xf numFmtId="164" fontId="5" fillId="0" borderId="29" xfId="0" applyNumberFormat="1" applyFont="1" applyFill="1" applyBorder="1" applyAlignment="1">
      <alignment horizontal="center"/>
    </xf>
    <xf numFmtId="164" fontId="29" fillId="0" borderId="29" xfId="0" applyNumberFormat="1" applyFont="1" applyFill="1" applyBorder="1" applyAlignment="1"/>
    <xf numFmtId="164" fontId="4" fillId="0" borderId="0" xfId="0" applyNumberFormat="1" applyFont="1" applyFill="1" applyBorder="1" applyAlignment="1">
      <alignment horizontal="center"/>
    </xf>
    <xf numFmtId="0" fontId="5" fillId="0" borderId="0" xfId="0" applyNumberFormat="1" applyFont="1" applyFill="1" applyBorder="1" applyAlignment="1">
      <alignment horizontal="center" wrapText="1"/>
    </xf>
    <xf numFmtId="164" fontId="24" fillId="0" borderId="0" xfId="0" applyNumberFormat="1" applyFont="1" applyFill="1" applyBorder="1" applyAlignment="1"/>
    <xf numFmtId="0" fontId="3" fillId="0" borderId="0" xfId="0" applyNumberFormat="1" applyFont="1" applyFill="1" applyBorder="1" applyAlignment="1">
      <alignment horizontal="left" vertical="top"/>
    </xf>
    <xf numFmtId="0" fontId="4" fillId="0" borderId="0" xfId="0" applyFont="1" applyFill="1" applyBorder="1" applyAlignment="1">
      <alignment horizontal="center"/>
    </xf>
    <xf numFmtId="4" fontId="16" fillId="0" borderId="0" xfId="0" applyNumberFormat="1" applyFont="1" applyFill="1" applyBorder="1" applyAlignment="1">
      <alignment horizontal="center"/>
    </xf>
    <xf numFmtId="4" fontId="16" fillId="0" borderId="0" xfId="0" applyNumberFormat="1" applyFont="1" applyFill="1" applyBorder="1" applyAlignment="1">
      <alignment horizontal="right"/>
    </xf>
    <xf numFmtId="0" fontId="16" fillId="0" borderId="0" xfId="0" applyNumberFormat="1" applyFont="1" applyFill="1" applyBorder="1" applyAlignment="1">
      <alignment horizontal="center"/>
    </xf>
    <xf numFmtId="164" fontId="5" fillId="0" borderId="0" xfId="0" applyNumberFormat="1" applyFont="1" applyFill="1" applyBorder="1" applyAlignment="1">
      <alignment horizontal="center"/>
    </xf>
    <xf numFmtId="0" fontId="5" fillId="0" borderId="0" xfId="0" applyNumberFormat="1" applyFont="1" applyFill="1" applyBorder="1" applyAlignment="1">
      <alignment horizontal="center"/>
    </xf>
    <xf numFmtId="0" fontId="16" fillId="0" borderId="0" xfId="0" applyNumberFormat="1" applyFont="1" applyFill="1" applyBorder="1" applyAlignment="1">
      <alignment horizontal="right" vertical="top"/>
    </xf>
    <xf numFmtId="164" fontId="16" fillId="0" borderId="0" xfId="0" applyNumberFormat="1" applyFont="1" applyFill="1" applyBorder="1" applyAlignment="1">
      <alignment horizontal="right"/>
    </xf>
    <xf numFmtId="164" fontId="5" fillId="0" borderId="0" xfId="0" applyNumberFormat="1" applyFont="1" applyFill="1" applyBorder="1" applyAlignment="1">
      <alignment vertical="top"/>
    </xf>
    <xf numFmtId="164" fontId="5" fillId="0" borderId="0" xfId="0" applyNumberFormat="1" applyFont="1" applyFill="1" applyBorder="1" applyAlignment="1">
      <alignment horizontal="right" vertical="top"/>
    </xf>
    <xf numFmtId="0" fontId="11" fillId="0" borderId="0" xfId="8" applyFont="1" applyFill="1"/>
    <xf numFmtId="0" fontId="11" fillId="0" borderId="0" xfId="8" applyFont="1" applyFill="1" applyAlignment="1">
      <alignment wrapText="1"/>
    </xf>
    <xf numFmtId="0" fontId="11" fillId="0" borderId="0" xfId="8" applyFont="1" applyFill="1" applyAlignment="1">
      <alignment vertical="top" wrapText="1"/>
    </xf>
    <xf numFmtId="0" fontId="11" fillId="0" borderId="0" xfId="8" applyFont="1" applyFill="1" applyAlignment="1"/>
    <xf numFmtId="170" fontId="11" fillId="0" borderId="0" xfId="14" applyNumberFormat="1" applyFont="1" applyFill="1" applyAlignment="1">
      <alignment horizontal="right"/>
    </xf>
    <xf numFmtId="4" fontId="11" fillId="0" borderId="0" xfId="8" applyNumberFormat="1" applyFont="1" applyFill="1" applyAlignment="1"/>
    <xf numFmtId="2" fontId="11" fillId="0" borderId="0" xfId="8" applyNumberFormat="1" applyFont="1" applyFill="1" applyAlignment="1"/>
    <xf numFmtId="0" fontId="11" fillId="0" borderId="0" xfId="8" applyFont="1" applyFill="1" applyAlignment="1">
      <alignment horizontal="center"/>
    </xf>
    <xf numFmtId="0" fontId="11" fillId="0" borderId="0" xfId="8" applyFont="1" applyFill="1" applyAlignment="1">
      <alignment horizontal="right"/>
    </xf>
    <xf numFmtId="0" fontId="2" fillId="0" borderId="0" xfId="8" applyFont="1" applyFill="1" applyAlignment="1">
      <alignment vertical="top" wrapText="1"/>
    </xf>
    <xf numFmtId="0" fontId="11" fillId="0" borderId="0" xfId="8" applyFont="1" applyFill="1" applyAlignment="1">
      <alignment horizontal="center" wrapText="1"/>
    </xf>
    <xf numFmtId="0" fontId="11" fillId="0" borderId="0" xfId="8" applyFont="1" applyFill="1" applyAlignment="1">
      <alignment horizontal="right" wrapText="1"/>
    </xf>
    <xf numFmtId="0" fontId="31" fillId="0" borderId="0" xfId="0" applyFont="1" applyFill="1"/>
    <xf numFmtId="0" fontId="11" fillId="0" borderId="0" xfId="8" applyFont="1" applyFill="1" applyBorder="1" applyAlignment="1">
      <alignment horizontal="right" vertical="center"/>
    </xf>
    <xf numFmtId="2" fontId="11" fillId="0" borderId="0" xfId="17" applyFont="1" applyFill="1" applyBorder="1" applyAlignment="1" applyProtection="1">
      <alignment vertical="center"/>
    </xf>
    <xf numFmtId="0" fontId="32" fillId="0" borderId="0" xfId="8" applyFont="1" applyFill="1" applyBorder="1" applyAlignment="1">
      <alignment vertical="center"/>
    </xf>
    <xf numFmtId="4" fontId="11" fillId="0" borderId="0" xfId="8" applyNumberFormat="1" applyFont="1" applyFill="1" applyBorder="1" applyAlignment="1">
      <alignment vertical="center"/>
    </xf>
    <xf numFmtId="0" fontId="32" fillId="0" borderId="0" xfId="21" applyFont="1" applyFill="1" applyBorder="1" applyAlignment="1">
      <alignment vertical="center"/>
    </xf>
    <xf numFmtId="0" fontId="33" fillId="0" borderId="0" xfId="21" applyFont="1" applyFill="1" applyBorder="1" applyAlignment="1">
      <alignment vertical="center"/>
    </xf>
    <xf numFmtId="4" fontId="33" fillId="0" borderId="0" xfId="21" applyNumberFormat="1" applyFont="1" applyFill="1" applyBorder="1" applyAlignment="1">
      <alignment vertical="center"/>
    </xf>
    <xf numFmtId="0" fontId="10" fillId="0" borderId="0" xfId="0" applyFont="1" applyFill="1" applyBorder="1" applyAlignment="1">
      <alignment horizontal="justify" vertical="top" wrapText="1"/>
    </xf>
    <xf numFmtId="0" fontId="2" fillId="0" borderId="0" xfId="0" applyFont="1" applyFill="1" applyBorder="1"/>
    <xf numFmtId="0" fontId="3" fillId="0" borderId="2" xfId="0" applyFont="1" applyFill="1" applyBorder="1" applyAlignment="1">
      <alignment vertical="top"/>
    </xf>
    <xf numFmtId="0" fontId="3" fillId="0" borderId="3" xfId="0" applyFont="1" applyFill="1" applyBorder="1" applyAlignment="1">
      <alignment horizontal="justify"/>
    </xf>
    <xf numFmtId="0" fontId="3" fillId="0" borderId="3" xfId="0" applyFont="1" applyFill="1" applyBorder="1" applyAlignment="1">
      <alignment horizontal="center"/>
    </xf>
    <xf numFmtId="167" fontId="3" fillId="0" borderId="3" xfId="0" applyNumberFormat="1" applyFont="1" applyFill="1" applyBorder="1" applyAlignment="1">
      <alignment horizontal="center"/>
    </xf>
    <xf numFmtId="165" fontId="3" fillId="0" borderId="3" xfId="0" applyNumberFormat="1" applyFont="1" applyFill="1" applyBorder="1" applyAlignment="1">
      <alignment horizontal="right"/>
    </xf>
    <xf numFmtId="165" fontId="3" fillId="0" borderId="4" xfId="4" applyNumberFormat="1" applyFont="1" applyFill="1" applyBorder="1" applyAlignment="1">
      <alignment horizontal="right"/>
    </xf>
    <xf numFmtId="0" fontId="11" fillId="0" borderId="0" xfId="0" applyFont="1" applyFill="1" applyBorder="1"/>
    <xf numFmtId="0" fontId="3" fillId="0" borderId="0" xfId="0" applyFont="1" applyFill="1" applyBorder="1"/>
    <xf numFmtId="167" fontId="11" fillId="0" borderId="0" xfId="0" applyNumberFormat="1" applyFont="1" applyFill="1" applyBorder="1" applyAlignment="1">
      <alignment horizontal="center"/>
    </xf>
    <xf numFmtId="165" fontId="3" fillId="0" borderId="0" xfId="0" applyNumberFormat="1" applyFont="1" applyFill="1" applyBorder="1" applyAlignment="1">
      <alignment horizontal="right"/>
    </xf>
    <xf numFmtId="0" fontId="13" fillId="0" borderId="0" xfId="0" applyFont="1" applyFill="1" applyBorder="1" applyAlignment="1">
      <alignment horizontal="justify" vertical="top" wrapText="1"/>
    </xf>
    <xf numFmtId="0" fontId="10" fillId="0" borderId="0" xfId="0" applyFont="1" applyFill="1" applyBorder="1"/>
    <xf numFmtId="0" fontId="10" fillId="0" borderId="0" xfId="0" applyFont="1" applyFill="1" applyBorder="1" applyAlignment="1">
      <alignment horizontal="right"/>
    </xf>
    <xf numFmtId="2" fontId="10" fillId="0" borderId="0" xfId="0" applyNumberFormat="1" applyFont="1" applyFill="1" applyBorder="1" applyAlignment="1">
      <alignment horizontal="right"/>
    </xf>
    <xf numFmtId="0" fontId="3" fillId="0" borderId="0" xfId="0" applyFont="1" applyFill="1" applyBorder="1" applyAlignment="1">
      <alignment horizontal="justify" vertical="top"/>
    </xf>
    <xf numFmtId="0" fontId="11" fillId="0" borderId="0" xfId="0" applyFont="1" applyFill="1" applyBorder="1" applyAlignment="1">
      <alignment horizontal="right"/>
    </xf>
    <xf numFmtId="2" fontId="11" fillId="0" borderId="0" xfId="0" applyNumberFormat="1" applyFont="1" applyFill="1" applyBorder="1" applyAlignment="1">
      <alignment horizontal="right"/>
    </xf>
    <xf numFmtId="2" fontId="3" fillId="0" borderId="0" xfId="0" applyNumberFormat="1" applyFont="1" applyFill="1" applyBorder="1" applyAlignment="1">
      <alignment horizontal="right"/>
    </xf>
    <xf numFmtId="2" fontId="3" fillId="0" borderId="0" xfId="3" applyNumberFormat="1" applyFont="1" applyFill="1" applyBorder="1" applyAlignment="1">
      <alignment horizontal="right"/>
    </xf>
    <xf numFmtId="167" fontId="3" fillId="0" borderId="0" xfId="3" applyNumberFormat="1" applyFont="1" applyFill="1" applyBorder="1" applyAlignment="1">
      <alignment horizontal="right"/>
    </xf>
    <xf numFmtId="0" fontId="13" fillId="0" borderId="0" xfId="0" applyFont="1" applyFill="1" applyBorder="1" applyAlignment="1">
      <alignment vertical="top"/>
    </xf>
    <xf numFmtId="2" fontId="3" fillId="0" borderId="0" xfId="1" applyNumberFormat="1" applyFont="1" applyFill="1" applyBorder="1" applyAlignment="1">
      <alignment horizontal="justify" vertical="top"/>
    </xf>
    <xf numFmtId="0" fontId="3" fillId="0" borderId="0" xfId="16" applyFont="1" applyFill="1" applyBorder="1" applyAlignment="1">
      <alignment horizontal="justify" vertical="top"/>
    </xf>
    <xf numFmtId="0" fontId="3" fillId="0" borderId="0" xfId="15" applyFont="1" applyFill="1" applyBorder="1" applyAlignment="1">
      <alignment horizontal="justify" vertical="top"/>
    </xf>
    <xf numFmtId="0" fontId="3" fillId="0" borderId="0" xfId="1" applyFont="1" applyFill="1" applyBorder="1" applyAlignment="1">
      <alignment horizontal="justify" vertical="top"/>
    </xf>
    <xf numFmtId="49" fontId="3" fillId="0" borderId="0" xfId="13" applyNumberFormat="1" applyFont="1" applyFill="1" applyBorder="1" applyAlignment="1">
      <alignment horizontal="justify" vertical="top" wrapText="1"/>
    </xf>
    <xf numFmtId="44" fontId="3" fillId="0" borderId="0" xfId="3" applyFont="1" applyFill="1" applyBorder="1" applyAlignment="1">
      <alignment horizontal="center"/>
    </xf>
    <xf numFmtId="165" fontId="16" fillId="0" borderId="0" xfId="0" applyNumberFormat="1" applyFont="1" applyFill="1" applyBorder="1" applyAlignment="1">
      <alignment horizontal="right" vertical="center"/>
    </xf>
    <xf numFmtId="170" fontId="34" fillId="0" borderId="0" xfId="0" applyNumberFormat="1" applyFont="1" applyFill="1" applyBorder="1"/>
    <xf numFmtId="0" fontId="16" fillId="0" borderId="0" xfId="0" applyFont="1" applyFill="1" applyBorder="1" applyAlignment="1">
      <alignment vertical="top"/>
    </xf>
    <xf numFmtId="167" fontId="10" fillId="0" borderId="0" xfId="0" applyNumberFormat="1" applyFont="1" applyFill="1" applyBorder="1" applyAlignment="1">
      <alignment horizontal="center"/>
    </xf>
    <xf numFmtId="167" fontId="3" fillId="0" borderId="0" xfId="3" applyNumberFormat="1" applyFont="1" applyFill="1" applyBorder="1" applyAlignment="1">
      <alignment horizontal="center"/>
    </xf>
    <xf numFmtId="167" fontId="3" fillId="0" borderId="0" xfId="3" applyNumberFormat="1" applyFont="1" applyFill="1" applyBorder="1" applyAlignment="1">
      <alignment horizontal="right" vertical="top"/>
    </xf>
    <xf numFmtId="167" fontId="3" fillId="0" borderId="0" xfId="3" applyNumberFormat="1" applyFont="1" applyFill="1" applyBorder="1" applyAlignment="1">
      <alignment horizontal="center" vertical="top"/>
    </xf>
    <xf numFmtId="165" fontId="3" fillId="0" borderId="0" xfId="0" applyNumberFormat="1" applyFont="1" applyFill="1" applyBorder="1" applyAlignment="1">
      <alignment horizontal="right" vertical="top"/>
    </xf>
    <xf numFmtId="0" fontId="10" fillId="0" borderId="0" xfId="0" applyFont="1" applyFill="1" applyBorder="1" applyAlignment="1">
      <alignment vertical="top"/>
    </xf>
    <xf numFmtId="0" fontId="10" fillId="0" borderId="0" xfId="0" applyFont="1" applyFill="1" applyBorder="1" applyAlignment="1">
      <alignment horizontal="justify" vertical="top"/>
    </xf>
    <xf numFmtId="0" fontId="5" fillId="0" borderId="30" xfId="0" applyFont="1" applyFill="1" applyBorder="1"/>
    <xf numFmtId="170" fontId="13" fillId="0" borderId="0" xfId="0" applyNumberFormat="1" applyFont="1" applyFill="1" applyBorder="1"/>
    <xf numFmtId="0" fontId="5" fillId="0" borderId="0" xfId="0" applyFont="1" applyFill="1" applyBorder="1"/>
    <xf numFmtId="0" fontId="13" fillId="0" borderId="0" xfId="0" applyFont="1" applyFill="1" applyBorder="1"/>
    <xf numFmtId="0" fontId="16" fillId="0" borderId="0" xfId="0" applyFont="1" applyFill="1" applyBorder="1" applyAlignment="1">
      <alignment vertical="justify" wrapText="1"/>
    </xf>
    <xf numFmtId="0" fontId="3" fillId="0" borderId="0" xfId="0" applyFont="1" applyFill="1" applyBorder="1" applyAlignment="1">
      <alignment horizontal="center" vertical="center"/>
    </xf>
    <xf numFmtId="4" fontId="3" fillId="0" borderId="0" xfId="0" applyNumberFormat="1" applyFont="1" applyFill="1" applyBorder="1" applyAlignment="1">
      <alignment horizontal="center" vertical="center"/>
    </xf>
    <xf numFmtId="0" fontId="3" fillId="0" borderId="0" xfId="0" applyFont="1" applyFill="1" applyBorder="1" applyAlignment="1">
      <alignment vertical="justify" wrapText="1"/>
    </xf>
    <xf numFmtId="171" fontId="3" fillId="0" borderId="1" xfId="0" applyNumberFormat="1" applyFont="1" applyFill="1" applyBorder="1" applyAlignment="1">
      <alignment horizontal="center" vertical="top" wrapText="1"/>
    </xf>
    <xf numFmtId="4" fontId="3" fillId="0" borderId="1" xfId="0" applyNumberFormat="1" applyFont="1" applyFill="1" applyBorder="1" applyAlignment="1">
      <alignment horizontal="center" vertical="top" wrapText="1"/>
    </xf>
    <xf numFmtId="0" fontId="16" fillId="0" borderId="0" xfId="7" applyFont="1" applyFill="1" applyBorder="1" applyAlignment="1">
      <alignment vertical="justify" wrapText="1"/>
    </xf>
    <xf numFmtId="0" fontId="16" fillId="0" borderId="0" xfId="7" applyFont="1" applyFill="1" applyBorder="1" applyAlignment="1">
      <alignment horizontal="justify" vertical="top" wrapText="1"/>
    </xf>
    <xf numFmtId="0" fontId="3" fillId="0" borderId="0" xfId="7" applyFont="1" applyFill="1" applyBorder="1" applyAlignment="1">
      <alignment horizontal="justify" vertical="justify" wrapText="1"/>
    </xf>
    <xf numFmtId="0" fontId="3" fillId="0" borderId="31" xfId="0" applyFont="1" applyFill="1" applyBorder="1" applyAlignment="1">
      <alignment horizontal="center"/>
    </xf>
    <xf numFmtId="4" fontId="3" fillId="0" borderId="31" xfId="0" applyNumberFormat="1" applyFont="1" applyFill="1" applyBorder="1" applyAlignment="1">
      <alignment horizontal="right"/>
    </xf>
    <xf numFmtId="2" fontId="3" fillId="0" borderId="31" xfId="0" applyNumberFormat="1" applyFont="1" applyFill="1" applyBorder="1" applyAlignment="1">
      <alignment horizontal="right"/>
    </xf>
    <xf numFmtId="0" fontId="3" fillId="0" borderId="0" xfId="7" applyFont="1" applyFill="1" applyBorder="1" applyAlignment="1">
      <alignment horizontal="justify" vertical="top"/>
    </xf>
    <xf numFmtId="0" fontId="3" fillId="0" borderId="30" xfId="0" applyFont="1" applyFill="1" applyBorder="1" applyAlignment="1">
      <alignment horizontal="center"/>
    </xf>
    <xf numFmtId="4" fontId="3" fillId="0" borderId="30" xfId="0" applyNumberFormat="1" applyFont="1" applyFill="1" applyBorder="1" applyAlignment="1">
      <alignment horizontal="right"/>
    </xf>
    <xf numFmtId="2" fontId="3" fillId="0" borderId="30" xfId="0" applyNumberFormat="1" applyFont="1" applyFill="1" applyBorder="1" applyAlignment="1">
      <alignment horizontal="right"/>
    </xf>
    <xf numFmtId="0" fontId="3" fillId="0" borderId="0" xfId="7" applyFont="1" applyFill="1" applyBorder="1" applyAlignment="1">
      <alignment horizontal="justify" vertical="top" wrapText="1"/>
    </xf>
    <xf numFmtId="0" fontId="3" fillId="0" borderId="0" xfId="7" applyFont="1" applyFill="1" applyBorder="1" applyAlignment="1">
      <alignment vertical="justify" wrapText="1"/>
    </xf>
    <xf numFmtId="167" fontId="3" fillId="0" borderId="31" xfId="0" applyNumberFormat="1" applyFont="1" applyFill="1" applyBorder="1" applyAlignment="1">
      <alignment horizontal="center"/>
    </xf>
    <xf numFmtId="0" fontId="16" fillId="0" borderId="28" xfId="7" applyFont="1" applyFill="1" applyBorder="1" applyAlignment="1">
      <alignment vertical="justify" wrapText="1"/>
    </xf>
    <xf numFmtId="0" fontId="16" fillId="0" borderId="32" xfId="0" applyFont="1" applyFill="1" applyBorder="1" applyAlignment="1">
      <alignment horizontal="center"/>
    </xf>
    <xf numFmtId="4" fontId="16" fillId="0" borderId="32" xfId="0" applyNumberFormat="1" applyFont="1" applyFill="1" applyBorder="1" applyAlignment="1">
      <alignment horizontal="right"/>
    </xf>
    <xf numFmtId="2" fontId="16" fillId="0" borderId="0" xfId="0" applyNumberFormat="1" applyFont="1" applyFill="1" applyBorder="1" applyAlignment="1">
      <alignment horizontal="right"/>
    </xf>
    <xf numFmtId="0" fontId="3" fillId="0" borderId="30" xfId="6" applyFont="1" applyFill="1" applyBorder="1" applyAlignment="1">
      <alignment horizontal="center"/>
    </xf>
    <xf numFmtId="2" fontId="16" fillId="0" borderId="30" xfId="6" applyNumberFormat="1" applyFont="1" applyFill="1" applyBorder="1" applyAlignment="1">
      <alignment horizontal="right"/>
    </xf>
    <xf numFmtId="0" fontId="3" fillId="0" borderId="33" xfId="0" applyFont="1" applyFill="1" applyBorder="1" applyAlignment="1">
      <alignment horizontal="center" vertical="top"/>
    </xf>
    <xf numFmtId="0" fontId="16" fillId="0" borderId="33" xfId="7" applyFont="1" applyFill="1" applyBorder="1" applyAlignment="1">
      <alignment vertical="justify" wrapText="1"/>
    </xf>
    <xf numFmtId="0" fontId="3" fillId="0" borderId="33" xfId="0" applyFont="1" applyFill="1" applyBorder="1" applyAlignment="1">
      <alignment horizontal="center"/>
    </xf>
    <xf numFmtId="4" fontId="16" fillId="0" borderId="33" xfId="0" applyNumberFormat="1" applyFont="1" applyFill="1" applyBorder="1" applyAlignment="1">
      <alignment horizontal="right"/>
    </xf>
    <xf numFmtId="0" fontId="3" fillId="0" borderId="0" xfId="7" applyFont="1" applyFill="1" applyAlignment="1">
      <alignment horizontal="center" vertical="top"/>
    </xf>
    <xf numFmtId="0" fontId="35" fillId="0" borderId="0" xfId="7" applyFont="1" applyFill="1" applyAlignment="1">
      <alignment vertical="justify" wrapText="1"/>
    </xf>
    <xf numFmtId="0" fontId="3" fillId="0" borderId="30" xfId="7" applyFont="1" applyFill="1" applyBorder="1" applyAlignment="1">
      <alignment horizontal="center"/>
    </xf>
    <xf numFmtId="0" fontId="3" fillId="0" borderId="0" xfId="7" applyFont="1" applyFill="1" applyAlignment="1">
      <alignment vertical="justify" wrapText="1"/>
    </xf>
    <xf numFmtId="0" fontId="3" fillId="0" borderId="0" xfId="7" applyFont="1" applyFill="1" applyAlignment="1">
      <alignment horizontal="center"/>
    </xf>
    <xf numFmtId="0" fontId="3" fillId="0" borderId="0" xfId="0" applyFont="1" applyFill="1" applyBorder="1" applyAlignment="1">
      <alignment horizontal="right"/>
    </xf>
    <xf numFmtId="0" fontId="3" fillId="0" borderId="0" xfId="7" applyFont="1" applyFill="1" applyBorder="1" applyAlignment="1">
      <alignment horizontal="center"/>
    </xf>
    <xf numFmtId="4" fontId="3" fillId="0" borderId="0" xfId="7" applyNumberFormat="1" applyFont="1" applyFill="1" applyBorder="1" applyAlignment="1">
      <alignment horizontal="right"/>
    </xf>
    <xf numFmtId="0" fontId="3" fillId="0" borderId="31" xfId="7" applyFont="1" applyFill="1" applyBorder="1" applyAlignment="1">
      <alignment horizontal="center"/>
    </xf>
    <xf numFmtId="0" fontId="3" fillId="0" borderId="0" xfId="7" applyFont="1" applyFill="1" applyAlignment="1">
      <alignment horizontal="left" vertical="top" wrapText="1"/>
    </xf>
    <xf numFmtId="0" fontId="3" fillId="0" borderId="0" xfId="7" applyFont="1" applyFill="1">
      <alignment horizontal="left" vertical="top"/>
    </xf>
    <xf numFmtId="4" fontId="3" fillId="0" borderId="0" xfId="7" applyNumberFormat="1" applyFont="1" applyFill="1" applyAlignment="1">
      <alignment horizontal="right"/>
    </xf>
    <xf numFmtId="0" fontId="3" fillId="0" borderId="33" xfId="7" applyFont="1" applyFill="1" applyBorder="1" applyAlignment="1">
      <alignment horizontal="center" vertical="top"/>
    </xf>
    <xf numFmtId="0" fontId="3" fillId="0" borderId="33" xfId="7" applyFont="1" applyFill="1" applyBorder="1" applyAlignment="1">
      <alignment horizontal="center"/>
    </xf>
    <xf numFmtId="0" fontId="3" fillId="0" borderId="0" xfId="0" applyFont="1" applyFill="1" applyAlignment="1">
      <alignment horizontal="right"/>
    </xf>
    <xf numFmtId="0" fontId="3" fillId="0" borderId="0" xfId="7" applyFont="1" applyFill="1" applyAlignment="1" applyProtection="1">
      <alignment horizontal="left" vertical="top" wrapText="1"/>
      <protection locked="0"/>
    </xf>
    <xf numFmtId="0" fontId="3" fillId="0" borderId="0" xfId="7" applyFont="1" applyFill="1" applyAlignment="1">
      <alignment horizontal="justify" vertical="top" wrapText="1"/>
    </xf>
    <xf numFmtId="4" fontId="3" fillId="0" borderId="30" xfId="10" applyNumberFormat="1" applyFont="1" applyFill="1" applyBorder="1" applyAlignment="1">
      <alignment horizontal="right"/>
    </xf>
    <xf numFmtId="0" fontId="3" fillId="0" borderId="0" xfId="10" applyFont="1" applyFill="1" applyAlignment="1">
      <alignment horizontal="center" vertical="top"/>
    </xf>
    <xf numFmtId="0" fontId="35" fillId="0" borderId="0" xfId="10" applyFont="1" applyFill="1" applyAlignment="1">
      <alignment horizontal="justify" vertical="top" wrapText="1"/>
    </xf>
    <xf numFmtId="0" fontId="3" fillId="0" borderId="30" xfId="10" applyFont="1" applyFill="1" applyBorder="1" applyAlignment="1">
      <alignment horizontal="center"/>
    </xf>
    <xf numFmtId="0" fontId="3" fillId="0" borderId="0" xfId="10" applyFont="1" applyFill="1" applyBorder="1" applyAlignment="1">
      <alignment horizontal="center"/>
    </xf>
    <xf numFmtId="4" fontId="3" fillId="0" borderId="0" xfId="10" applyNumberFormat="1" applyFont="1" applyFill="1" applyBorder="1" applyAlignment="1">
      <alignment horizontal="right"/>
    </xf>
    <xf numFmtId="0" fontId="3" fillId="0" borderId="0" xfId="7" applyFont="1" applyFill="1" applyAlignment="1">
      <alignment horizontal="center" vertical="top" wrapText="1"/>
    </xf>
    <xf numFmtId="0" fontId="3" fillId="0" borderId="0" xfId="5" applyNumberFormat="1" applyFont="1" applyFill="1" applyAlignment="1">
      <alignment horizontal="justify" vertical="top" wrapText="1"/>
    </xf>
    <xf numFmtId="0" fontId="3" fillId="0" borderId="0" xfId="22" applyNumberFormat="1" applyFont="1" applyFill="1" applyBorder="1" applyAlignment="1">
      <alignment horizontal="justify" vertical="top" wrapText="1"/>
    </xf>
    <xf numFmtId="0" fontId="3" fillId="0" borderId="34" xfId="7" applyFont="1" applyFill="1" applyBorder="1" applyAlignment="1">
      <alignment horizontal="center"/>
    </xf>
    <xf numFmtId="4" fontId="3" fillId="0" borderId="34" xfId="0" applyNumberFormat="1" applyFont="1" applyFill="1" applyBorder="1" applyAlignment="1">
      <alignment horizontal="right"/>
    </xf>
    <xf numFmtId="0" fontId="27" fillId="0" borderId="33" xfId="7" applyFont="1" applyFill="1" applyBorder="1" applyAlignment="1">
      <alignment horizontal="center" vertical="top"/>
    </xf>
    <xf numFmtId="0" fontId="36" fillId="0" borderId="33" xfId="7" applyFont="1" applyFill="1" applyBorder="1" applyAlignment="1">
      <alignment vertical="justify" wrapText="1"/>
    </xf>
    <xf numFmtId="0" fontId="36" fillId="0" borderId="33" xfId="7" applyFont="1" applyFill="1" applyBorder="1" applyAlignment="1">
      <alignment horizontal="center"/>
    </xf>
    <xf numFmtId="4" fontId="36" fillId="0" borderId="33" xfId="0" applyNumberFormat="1" applyFont="1" applyFill="1" applyBorder="1" applyAlignment="1">
      <alignment horizontal="right"/>
    </xf>
    <xf numFmtId="4" fontId="36" fillId="0" borderId="33" xfId="7" applyNumberFormat="1" applyFont="1" applyFill="1" applyBorder="1" applyAlignment="1">
      <alignment horizontal="right"/>
    </xf>
    <xf numFmtId="0" fontId="16" fillId="0" borderId="0" xfId="7" applyFont="1" applyFill="1" applyAlignment="1">
      <alignment horizontal="left" vertical="top"/>
    </xf>
    <xf numFmtId="0" fontId="3" fillId="0" borderId="0" xfId="7" applyFont="1" applyFill="1" applyAlignment="1">
      <alignment horizontal="justify"/>
    </xf>
    <xf numFmtId="0" fontId="3" fillId="0" borderId="0" xfId="7" applyFont="1" applyFill="1" applyAlignment="1">
      <alignment horizontal="justify" vertical="top"/>
    </xf>
    <xf numFmtId="0" fontId="16" fillId="0" borderId="30" xfId="0" applyFont="1" applyFill="1" applyBorder="1" applyAlignment="1">
      <alignment horizontal="center"/>
    </xf>
    <xf numFmtId="4" fontId="16" fillId="0" borderId="30" xfId="0" applyNumberFormat="1" applyFont="1" applyFill="1" applyBorder="1" applyAlignment="1">
      <alignment horizontal="right"/>
    </xf>
    <xf numFmtId="0" fontId="3" fillId="0" borderId="0" xfId="0" applyFont="1" applyFill="1" applyAlignment="1">
      <alignment horizontal="center" vertical="top"/>
    </xf>
    <xf numFmtId="0" fontId="36" fillId="0" borderId="33" xfId="7" applyFont="1" applyFill="1" applyBorder="1" applyAlignment="1">
      <alignment horizontal="justify" vertical="top" wrapText="1"/>
    </xf>
    <xf numFmtId="0" fontId="27" fillId="0" borderId="33" xfId="7" applyFont="1" applyFill="1" applyBorder="1" applyAlignment="1">
      <alignment horizontal="center"/>
    </xf>
    <xf numFmtId="0" fontId="16" fillId="0" borderId="0" xfId="7" applyFont="1" applyFill="1" applyAlignment="1">
      <alignment vertical="justify" wrapText="1"/>
    </xf>
    <xf numFmtId="0" fontId="3" fillId="0" borderId="0" xfId="0" applyFont="1" applyFill="1" applyAlignment="1">
      <alignment horizontal="center"/>
    </xf>
    <xf numFmtId="4" fontId="3" fillId="0" borderId="0" xfId="0" applyNumberFormat="1" applyFont="1" applyFill="1" applyAlignment="1">
      <alignment horizontal="right"/>
    </xf>
    <xf numFmtId="0" fontId="3" fillId="0" borderId="0" xfId="0" applyFont="1" applyFill="1" applyAlignment="1">
      <alignment vertical="justify" wrapText="1"/>
    </xf>
    <xf numFmtId="0" fontId="3" fillId="0" borderId="34" xfId="0" applyFont="1" applyFill="1" applyBorder="1" applyAlignment="1">
      <alignment horizontal="center"/>
    </xf>
    <xf numFmtId="0" fontId="5" fillId="0" borderId="0" xfId="0" applyFont="1" applyFill="1" applyAlignment="1">
      <alignment horizontal="right"/>
    </xf>
    <xf numFmtId="0" fontId="3" fillId="0" borderId="0" xfId="7" applyFont="1" applyFill="1" applyBorder="1" applyAlignment="1">
      <alignment horizontal="center" vertical="top"/>
    </xf>
    <xf numFmtId="0" fontId="3" fillId="0" borderId="0" xfId="0" applyFont="1" applyFill="1" applyAlignment="1">
      <alignment horizontal="justify" vertical="center"/>
    </xf>
    <xf numFmtId="3" fontId="3" fillId="0" borderId="0" xfId="0" applyNumberFormat="1" applyFont="1" applyFill="1" applyAlignment="1">
      <alignment horizontal="center"/>
    </xf>
    <xf numFmtId="3" fontId="3" fillId="0" borderId="0" xfId="0" applyNumberFormat="1" applyFont="1" applyFill="1" applyBorder="1" applyAlignment="1">
      <alignment horizontal="center"/>
    </xf>
    <xf numFmtId="0" fontId="3" fillId="0" borderId="0" xfId="0" applyFont="1" applyFill="1" applyAlignment="1">
      <alignment horizontal="justify" vertical="center" wrapText="1"/>
    </xf>
    <xf numFmtId="3" fontId="3" fillId="0" borderId="30" xfId="0" applyNumberFormat="1" applyFont="1" applyFill="1" applyBorder="1" applyAlignment="1">
      <alignment horizontal="center"/>
    </xf>
    <xf numFmtId="0" fontId="3" fillId="0" borderId="0" xfId="19" applyFont="1" applyFill="1" applyBorder="1" applyAlignment="1">
      <alignment vertical="top" wrapText="1"/>
    </xf>
    <xf numFmtId="0" fontId="3" fillId="0" borderId="0" xfId="7" applyFont="1" applyFill="1" applyBorder="1" applyAlignment="1">
      <alignment horizontal="justify"/>
    </xf>
    <xf numFmtId="0" fontId="16" fillId="0" borderId="33" xfId="7" applyFont="1" applyFill="1" applyBorder="1" applyAlignment="1">
      <alignment horizontal="justify" vertical="top" wrapText="1"/>
    </xf>
    <xf numFmtId="0" fontId="16" fillId="0" borderId="0" xfId="7" applyFont="1" applyFill="1" applyBorder="1" applyAlignment="1">
      <alignment horizontal="right" vertical="top" wrapText="1"/>
    </xf>
    <xf numFmtId="0" fontId="16" fillId="0" borderId="0" xfId="0" applyFont="1" applyFill="1" applyBorder="1" applyAlignment="1">
      <alignment horizontal="right" vertical="top" wrapText="1"/>
    </xf>
    <xf numFmtId="0" fontId="3" fillId="0" borderId="0" xfId="0" applyFont="1" applyFill="1" applyAlignment="1">
      <alignment horizontal="justify" vertical="top" wrapText="1"/>
    </xf>
    <xf numFmtId="0" fontId="3" fillId="0" borderId="34" xfId="0" applyFont="1" applyFill="1" applyBorder="1" applyAlignment="1">
      <alignment horizontal="right"/>
    </xf>
    <xf numFmtId="0" fontId="3" fillId="0" borderId="33" xfId="7" applyFont="1" applyFill="1" applyBorder="1" applyAlignment="1">
      <alignment horizontal="justify" vertical="top" wrapText="1"/>
    </xf>
    <xf numFmtId="0" fontId="16" fillId="0" borderId="33" xfId="7" applyFont="1" applyFill="1" applyBorder="1" applyAlignment="1">
      <alignment horizontal="right" vertical="top" wrapText="1"/>
    </xf>
    <xf numFmtId="0" fontId="27" fillId="0" borderId="0" xfId="7" applyFont="1" applyFill="1" applyBorder="1" applyAlignment="1">
      <alignment horizontal="center" vertical="top"/>
    </xf>
    <xf numFmtId="0" fontId="36" fillId="0" borderId="0" xfId="7" applyFont="1" applyFill="1" applyAlignment="1">
      <alignment horizontal="justify"/>
    </xf>
    <xf numFmtId="0" fontId="27" fillId="0" borderId="0" xfId="7" applyFont="1" applyFill="1" applyAlignment="1">
      <alignment horizontal="center"/>
    </xf>
    <xf numFmtId="2" fontId="36" fillId="0" borderId="0" xfId="0" applyNumberFormat="1" applyFont="1" applyFill="1" applyBorder="1" applyAlignment="1">
      <alignment horizontal="right"/>
    </xf>
    <xf numFmtId="0" fontId="3" fillId="0" borderId="33" xfId="9" applyFont="1" applyFill="1" applyBorder="1" applyAlignment="1">
      <alignment horizontal="center" vertical="top"/>
    </xf>
    <xf numFmtId="0" fontId="16" fillId="0" borderId="33" xfId="7" applyFont="1" applyFill="1" applyBorder="1" applyAlignment="1">
      <alignment horizontal="justify" wrapText="1"/>
    </xf>
    <xf numFmtId="0" fontId="3" fillId="0" borderId="33" xfId="9" applyFont="1" applyFill="1" applyBorder="1" applyAlignment="1">
      <alignment horizontal="center"/>
    </xf>
    <xf numFmtId="4" fontId="16" fillId="0" borderId="33" xfId="9" applyNumberFormat="1" applyFont="1" applyFill="1" applyBorder="1" applyAlignment="1">
      <alignment horizontal="right"/>
    </xf>
    <xf numFmtId="0" fontId="36" fillId="0" borderId="0" xfId="7" applyFont="1" applyFill="1" applyAlignment="1">
      <alignment vertical="justify" wrapText="1"/>
    </xf>
    <xf numFmtId="4" fontId="36" fillId="0" borderId="0" xfId="0" applyNumberFormat="1" applyFont="1" applyFill="1" applyBorder="1" applyAlignment="1">
      <alignment horizontal="right"/>
    </xf>
    <xf numFmtId="4" fontId="36" fillId="0" borderId="0" xfId="7" applyNumberFormat="1" applyFont="1" applyFill="1" applyAlignment="1">
      <alignment horizontal="right"/>
    </xf>
    <xf numFmtId="166" fontId="3" fillId="0" borderId="0" xfId="7" applyNumberFormat="1" applyFont="1" applyFill="1" applyAlignment="1">
      <alignment horizontal="center" vertical="top"/>
    </xf>
    <xf numFmtId="0" fontId="3" fillId="0" borderId="30" xfId="7" applyFont="1" applyFill="1" applyBorder="1" applyAlignment="1">
      <alignment horizontal="center" vertical="center"/>
    </xf>
    <xf numFmtId="4" fontId="3" fillId="0" borderId="30" xfId="7" applyNumberFormat="1" applyFont="1" applyFill="1" applyBorder="1" applyAlignment="1">
      <alignment horizontal="right" vertical="center"/>
    </xf>
    <xf numFmtId="4" fontId="16" fillId="0" borderId="30" xfId="7" applyNumberFormat="1" applyFont="1" applyFill="1" applyBorder="1" applyAlignment="1">
      <alignment horizontal="right" vertical="center"/>
    </xf>
    <xf numFmtId="0" fontId="16" fillId="0" borderId="0" xfId="7" applyFont="1" applyFill="1" applyAlignment="1">
      <alignment vertical="top" wrapText="1"/>
    </xf>
    <xf numFmtId="4" fontId="16" fillId="0" borderId="35" xfId="0" applyNumberFormat="1" applyFont="1" applyFill="1" applyBorder="1" applyAlignment="1">
      <alignment horizontal="center"/>
    </xf>
    <xf numFmtId="4" fontId="3" fillId="0" borderId="35" xfId="0" applyNumberFormat="1" applyFont="1" applyFill="1" applyBorder="1" applyAlignment="1">
      <alignment horizontal="right"/>
    </xf>
    <xf numFmtId="4" fontId="16" fillId="0" borderId="35" xfId="0" applyNumberFormat="1" applyFont="1" applyFill="1" applyBorder="1" applyAlignment="1">
      <alignment horizontal="right"/>
    </xf>
    <xf numFmtId="4" fontId="3" fillId="0" borderId="0" xfId="7" applyNumberFormat="1" applyFont="1" applyFill="1" applyAlignment="1">
      <alignment horizontal="center"/>
    </xf>
    <xf numFmtId="4" fontId="3" fillId="0" borderId="0" xfId="0" applyNumberFormat="1" applyFont="1" applyFill="1" applyAlignment="1">
      <alignment horizontal="center"/>
    </xf>
    <xf numFmtId="0" fontId="19" fillId="0" borderId="0" xfId="0" applyFont="1" applyFill="1"/>
    <xf numFmtId="0" fontId="20" fillId="0" borderId="0" xfId="0" applyFont="1" applyFill="1"/>
    <xf numFmtId="0" fontId="19" fillId="0" borderId="0" xfId="0" applyFont="1" applyFill="1" applyAlignment="1">
      <alignment vertical="center"/>
    </xf>
    <xf numFmtId="0" fontId="19" fillId="0" borderId="0" xfId="0" applyFont="1" applyFill="1" applyAlignment="1">
      <alignment horizontal="right"/>
    </xf>
    <xf numFmtId="0" fontId="20" fillId="0" borderId="0" xfId="0" applyFont="1" applyFill="1" applyAlignment="1">
      <alignment horizontal="right"/>
    </xf>
    <xf numFmtId="0" fontId="3" fillId="0" borderId="0" xfId="0" quotePrefix="1" applyFont="1" applyFill="1" applyAlignment="1">
      <alignment vertical="top" wrapText="1"/>
    </xf>
    <xf numFmtId="0" fontId="11" fillId="0" borderId="0" xfId="0" quotePrefix="1" applyFont="1" applyFill="1" applyAlignment="1">
      <alignment vertical="top" wrapText="1"/>
    </xf>
    <xf numFmtId="0" fontId="2" fillId="0" borderId="0" xfId="8" quotePrefix="1" applyFont="1" applyFill="1" applyAlignment="1">
      <alignment vertical="top" wrapText="1"/>
    </xf>
    <xf numFmtId="0" fontId="11" fillId="0" borderId="0" xfId="8" quotePrefix="1" applyFont="1" applyFill="1" applyAlignment="1">
      <alignment vertical="top" wrapText="1"/>
    </xf>
    <xf numFmtId="0" fontId="3" fillId="0" borderId="0" xfId="0" quotePrefix="1" applyFont="1" applyFill="1" applyBorder="1" applyAlignment="1">
      <alignment vertical="top"/>
    </xf>
    <xf numFmtId="0" fontId="2" fillId="0" borderId="35" xfId="0" applyFont="1" applyFill="1" applyBorder="1"/>
    <xf numFmtId="0" fontId="18" fillId="0" borderId="35" xfId="0" applyFont="1" applyFill="1" applyBorder="1"/>
    <xf numFmtId="164" fontId="51" fillId="0" borderId="29" xfId="0" applyNumberFormat="1" applyFont="1" applyFill="1" applyBorder="1" applyAlignment="1">
      <alignment horizontal="left"/>
    </xf>
    <xf numFmtId="0" fontId="31" fillId="0" borderId="35" xfId="0" applyFont="1" applyFill="1" applyBorder="1"/>
    <xf numFmtId="0" fontId="52" fillId="0" borderId="0" xfId="21" applyFont="1" applyFill="1" applyBorder="1" applyAlignment="1">
      <alignment horizontal="right" vertical="center"/>
    </xf>
    <xf numFmtId="166" fontId="3" fillId="0" borderId="35" xfId="7" applyNumberFormat="1" applyFont="1" applyFill="1" applyBorder="1" applyAlignment="1">
      <alignment horizontal="center" vertical="top"/>
    </xf>
    <xf numFmtId="0" fontId="16" fillId="0" borderId="35" xfId="7" applyFont="1" applyFill="1" applyBorder="1" applyAlignment="1">
      <alignment vertical="justify" wrapText="1"/>
    </xf>
    <xf numFmtId="0" fontId="3" fillId="0" borderId="35" xfId="7" applyFont="1" applyFill="1" applyBorder="1" applyAlignment="1">
      <alignment horizontal="center"/>
    </xf>
    <xf numFmtId="4" fontId="3" fillId="0" borderId="35" xfId="7" applyNumberFormat="1" applyFont="1" applyFill="1" applyBorder="1" applyAlignment="1">
      <alignment horizontal="right"/>
    </xf>
    <xf numFmtId="0" fontId="19" fillId="0" borderId="35" xfId="0" applyFont="1" applyFill="1" applyBorder="1"/>
    <xf numFmtId="43" fontId="19" fillId="0" borderId="0" xfId="2" applyFont="1" applyFill="1" applyAlignment="1">
      <alignment horizontal="right"/>
    </xf>
    <xf numFmtId="43" fontId="20" fillId="0" borderId="0" xfId="2" applyFont="1" applyFill="1" applyAlignment="1">
      <alignment horizontal="right"/>
    </xf>
    <xf numFmtId="49" fontId="8" fillId="0" borderId="0" xfId="0" applyNumberFormat="1" applyFont="1" applyFill="1" applyBorder="1" applyAlignment="1">
      <alignment horizontal="left" wrapText="1"/>
    </xf>
    <xf numFmtId="0" fontId="8" fillId="0" borderId="0" xfId="0" applyNumberFormat="1" applyFont="1" applyFill="1" applyBorder="1" applyAlignment="1">
      <alignment horizontal="left" wrapText="1"/>
    </xf>
    <xf numFmtId="0" fontId="3" fillId="0" borderId="0" xfId="0" applyFont="1" applyFill="1" applyBorder="1" applyAlignment="1">
      <alignment horizontal="left" vertical="justify" wrapText="1"/>
    </xf>
    <xf numFmtId="0" fontId="53" fillId="0" borderId="35" xfId="0" applyFont="1" applyFill="1" applyBorder="1" applyAlignment="1">
      <alignment horizontal="left" vertical="top" wrapText="1"/>
    </xf>
    <xf numFmtId="164" fontId="5" fillId="0" borderId="4" xfId="0" applyNumberFormat="1" applyFont="1" applyFill="1" applyBorder="1" applyAlignment="1">
      <alignment vertical="center"/>
    </xf>
    <xf numFmtId="2" fontId="5" fillId="0" borderId="2" xfId="0" applyNumberFormat="1" applyFont="1" applyFill="1" applyBorder="1" applyAlignment="1">
      <alignment horizontal="center" vertical="center" wrapText="1"/>
    </xf>
    <xf numFmtId="164" fontId="5" fillId="0" borderId="3" xfId="0" applyNumberFormat="1" applyFont="1" applyFill="1" applyBorder="1" applyAlignment="1">
      <alignment vertical="center"/>
    </xf>
    <xf numFmtId="0" fontId="3" fillId="0" borderId="1" xfId="0" applyNumberFormat="1" applyFont="1" applyFill="1" applyBorder="1" applyAlignment="1">
      <alignment horizontal="left" vertical="center" wrapText="1"/>
    </xf>
    <xf numFmtId="164" fontId="5" fillId="0" borderId="1" xfId="0" applyNumberFormat="1" applyFont="1" applyFill="1" applyBorder="1" applyAlignment="1">
      <alignment vertical="center"/>
    </xf>
    <xf numFmtId="0" fontId="16" fillId="0" borderId="3" xfId="0" applyNumberFormat="1" applyFont="1" applyFill="1" applyBorder="1" applyAlignment="1">
      <alignment vertical="top"/>
    </xf>
    <xf numFmtId="0" fontId="3" fillId="0" borderId="3" xfId="0" applyFont="1" applyFill="1" applyBorder="1" applyAlignment="1"/>
    <xf numFmtId="169" fontId="8" fillId="0" borderId="14" xfId="0" applyNumberFormat="1" applyFont="1" applyFill="1" applyBorder="1" applyAlignment="1">
      <alignment horizontal="right" wrapText="1"/>
    </xf>
    <xf numFmtId="168" fontId="8" fillId="0" borderId="26" xfId="0" applyNumberFormat="1" applyFont="1" applyFill="1" applyBorder="1" applyAlignment="1">
      <alignment horizontal="right" wrapText="1"/>
    </xf>
    <xf numFmtId="168" fontId="8" fillId="0" borderId="12" xfId="0" applyNumberFormat="1" applyFont="1" applyFill="1" applyBorder="1" applyAlignment="1">
      <alignment horizontal="right" wrapText="1"/>
    </xf>
    <xf numFmtId="0" fontId="8" fillId="0" borderId="0" xfId="0" applyNumberFormat="1" applyFont="1" applyFill="1" applyBorder="1" applyAlignment="1">
      <alignment horizontal="left" vertical="top" wrapText="1"/>
    </xf>
    <xf numFmtId="168" fontId="8" fillId="0" borderId="14" xfId="0" applyNumberFormat="1" applyFont="1" applyFill="1" applyBorder="1" applyAlignment="1">
      <alignment horizontal="right" wrapText="1"/>
    </xf>
    <xf numFmtId="168" fontId="8" fillId="0" borderId="11" xfId="0" applyNumberFormat="1" applyFont="1" applyFill="1" applyBorder="1" applyAlignment="1">
      <alignment horizontal="right" wrapText="1"/>
    </xf>
    <xf numFmtId="169" fontId="8" fillId="0" borderId="23" xfId="0" applyNumberFormat="1" applyFont="1" applyFill="1" applyBorder="1" applyAlignment="1">
      <alignment horizontal="right" wrapText="1"/>
    </xf>
    <xf numFmtId="169" fontId="8" fillId="0" borderId="24" xfId="0" applyNumberFormat="1" applyFont="1" applyFill="1" applyBorder="1" applyAlignment="1">
      <alignment horizontal="right" wrapText="1"/>
    </xf>
    <xf numFmtId="0" fontId="11" fillId="0" borderId="0" xfId="0" applyFont="1" applyFill="1" applyAlignment="1" applyProtection="1">
      <protection locked="0"/>
    </xf>
    <xf numFmtId="170" fontId="15" fillId="0" borderId="0" xfId="2" applyNumberFormat="1" applyFont="1" applyFill="1" applyAlignment="1" applyProtection="1">
      <alignment horizontal="right"/>
      <protection locked="0"/>
    </xf>
    <xf numFmtId="170" fontId="3" fillId="0" borderId="0" xfId="2" applyNumberFormat="1" applyFont="1" applyFill="1" applyAlignment="1" applyProtection="1">
      <alignment horizontal="right"/>
      <protection locked="0"/>
    </xf>
    <xf numFmtId="0" fontId="2" fillId="0" borderId="0" xfId="0" applyFont="1" applyFill="1" applyProtection="1">
      <protection locked="0"/>
    </xf>
    <xf numFmtId="0" fontId="16" fillId="0" borderId="0" xfId="21" applyFont="1" applyFill="1" applyAlignment="1" applyProtection="1">
      <protection locked="0"/>
    </xf>
    <xf numFmtId="0" fontId="3" fillId="0" borderId="0" xfId="0" applyFont="1" applyFill="1" applyProtection="1">
      <protection locked="0"/>
    </xf>
    <xf numFmtId="0" fontId="3" fillId="0" borderId="0" xfId="0" applyFont="1" applyFill="1" applyAlignment="1" applyProtection="1">
      <protection locked="0"/>
    </xf>
    <xf numFmtId="170" fontId="16" fillId="0" borderId="0" xfId="21" applyNumberFormat="1" applyFont="1" applyFill="1" applyAlignment="1" applyProtection="1">
      <alignment horizontal="right"/>
      <protection locked="0"/>
    </xf>
    <xf numFmtId="0" fontId="3" fillId="0" borderId="0" xfId="0" applyFont="1" applyFill="1" applyAlignment="1" applyProtection="1">
      <alignment horizontal="right" wrapText="1"/>
      <protection locked="0"/>
    </xf>
    <xf numFmtId="0" fontId="17" fillId="0" borderId="0" xfId="0" applyFont="1" applyFill="1" applyProtection="1">
      <protection locked="0"/>
    </xf>
    <xf numFmtId="0" fontId="17" fillId="0" borderId="0" xfId="0" applyFont="1" applyFill="1" applyAlignment="1" applyProtection="1">
      <protection locked="0"/>
    </xf>
    <xf numFmtId="0" fontId="17" fillId="0" borderId="0" xfId="0" applyFont="1" applyFill="1" applyAlignment="1" applyProtection="1">
      <alignment horizontal="right" wrapText="1"/>
      <protection locked="0"/>
    </xf>
    <xf numFmtId="0" fontId="2" fillId="0" borderId="0" xfId="0" applyFont="1" applyFill="1" applyAlignment="1" applyProtection="1">
      <alignment horizontal="right" wrapText="1"/>
      <protection locked="0"/>
    </xf>
    <xf numFmtId="4" fontId="5" fillId="0" borderId="9" xfId="0" applyNumberFormat="1" applyFont="1" applyFill="1" applyBorder="1" applyAlignment="1" applyProtection="1">
      <alignment horizontal="right" wrapText="1"/>
      <protection locked="0"/>
    </xf>
    <xf numFmtId="4" fontId="5" fillId="0" borderId="16" xfId="0" applyNumberFormat="1" applyFont="1" applyFill="1" applyBorder="1" applyAlignment="1" applyProtection="1">
      <alignment horizontal="right" wrapText="1"/>
      <protection locked="0"/>
    </xf>
    <xf numFmtId="1" fontId="5" fillId="0" borderId="11" xfId="0" applyNumberFormat="1" applyFont="1" applyFill="1" applyBorder="1" applyAlignment="1" applyProtection="1">
      <alignment horizontal="left" vertical="top" wrapText="1"/>
      <protection locked="0"/>
    </xf>
    <xf numFmtId="2" fontId="5" fillId="0" borderId="9" xfId="0" applyNumberFormat="1" applyFont="1" applyFill="1" applyBorder="1" applyAlignment="1" applyProtection="1">
      <alignment horizontal="right" wrapText="1"/>
      <protection locked="0"/>
    </xf>
    <xf numFmtId="2" fontId="5" fillId="0" borderId="16" xfId="0" applyNumberFormat="1" applyFont="1" applyFill="1" applyBorder="1" applyAlignment="1" applyProtection="1">
      <alignment horizontal="right" wrapText="1"/>
      <protection locked="0"/>
    </xf>
    <xf numFmtId="2" fontId="8" fillId="0" borderId="9" xfId="0" applyNumberFormat="1" applyFont="1" applyFill="1" applyBorder="1" applyAlignment="1" applyProtection="1">
      <alignment horizontal="right" wrapText="1"/>
      <protection locked="0"/>
    </xf>
    <xf numFmtId="0" fontId="8" fillId="0" borderId="11" xfId="0" applyNumberFormat="1" applyFont="1" applyFill="1" applyBorder="1" applyAlignment="1" applyProtection="1">
      <alignment horizontal="left" vertical="top" wrapText="1"/>
      <protection locked="0"/>
    </xf>
    <xf numFmtId="2" fontId="8" fillId="0" borderId="16" xfId="0" applyNumberFormat="1" applyFont="1" applyFill="1" applyBorder="1" applyAlignment="1" applyProtection="1">
      <alignment horizontal="right" wrapText="1"/>
      <protection locked="0"/>
    </xf>
    <xf numFmtId="2" fontId="8" fillId="0" borderId="11" xfId="0" applyNumberFormat="1" applyFont="1" applyFill="1" applyBorder="1" applyAlignment="1" applyProtection="1">
      <alignment horizontal="right" wrapText="1"/>
      <protection locked="0"/>
    </xf>
    <xf numFmtId="4" fontId="8" fillId="0" borderId="9" xfId="0" applyNumberFormat="1" applyFont="1" applyFill="1" applyBorder="1" applyAlignment="1" applyProtection="1">
      <alignment horizontal="right" wrapText="1"/>
      <protection locked="0"/>
    </xf>
    <xf numFmtId="4" fontId="8" fillId="0" borderId="16" xfId="0" applyNumberFormat="1" applyFont="1" applyFill="1" applyBorder="1" applyAlignment="1" applyProtection="1">
      <alignment horizontal="right" wrapText="1"/>
      <protection locked="0"/>
    </xf>
    <xf numFmtId="4" fontId="8" fillId="0" borderId="11" xfId="0" applyNumberFormat="1" applyFont="1" applyFill="1" applyBorder="1" applyAlignment="1" applyProtection="1">
      <alignment horizontal="right" wrapText="1"/>
      <protection locked="0"/>
    </xf>
    <xf numFmtId="2" fontId="8" fillId="0" borderId="22" xfId="0" applyNumberFormat="1" applyFont="1" applyFill="1" applyBorder="1" applyAlignment="1" applyProtection="1">
      <alignment horizontal="right" wrapText="1"/>
      <protection locked="0"/>
    </xf>
    <xf numFmtId="2" fontId="5" fillId="0" borderId="11" xfId="0" applyNumberFormat="1" applyFont="1" applyFill="1" applyBorder="1" applyAlignment="1" applyProtection="1">
      <alignment horizontal="right" wrapText="1"/>
      <protection locked="0"/>
    </xf>
    <xf numFmtId="0" fontId="3" fillId="0" borderId="28" xfId="0" applyFont="1" applyFill="1" applyBorder="1" applyAlignment="1" applyProtection="1">
      <protection locked="0"/>
    </xf>
    <xf numFmtId="4" fontId="3" fillId="0" borderId="0" xfId="0" applyNumberFormat="1" applyFont="1" applyFill="1" applyBorder="1" applyAlignment="1" applyProtection="1">
      <alignment horizontal="right"/>
      <protection locked="0"/>
    </xf>
    <xf numFmtId="4" fontId="4" fillId="0" borderId="0" xfId="0" applyNumberFormat="1" applyFont="1" applyFill="1" applyBorder="1" applyAlignment="1" applyProtection="1">
      <alignment horizontal="right"/>
      <protection locked="0"/>
    </xf>
    <xf numFmtId="4" fontId="5" fillId="0" borderId="0" xfId="0" applyNumberFormat="1" applyFont="1" applyFill="1" applyBorder="1" applyAlignment="1" applyProtection="1">
      <alignment horizontal="right"/>
      <protection locked="0"/>
    </xf>
    <xf numFmtId="4" fontId="16" fillId="0" borderId="3" xfId="0" applyNumberFormat="1" applyFont="1" applyFill="1" applyBorder="1" applyAlignment="1" applyProtection="1">
      <alignment horizontal="right" wrapText="1"/>
      <protection locked="0"/>
    </xf>
    <xf numFmtId="164" fontId="3" fillId="0" borderId="0" xfId="0" applyNumberFormat="1" applyFont="1" applyFill="1" applyBorder="1" applyAlignment="1" applyProtection="1">
      <protection locked="0"/>
    </xf>
    <xf numFmtId="0" fontId="3" fillId="0" borderId="3" xfId="0" applyFont="1" applyFill="1" applyBorder="1" applyAlignment="1" applyProtection="1">
      <protection locked="0"/>
    </xf>
    <xf numFmtId="0" fontId="3" fillId="0" borderId="0" xfId="0" applyFont="1" applyFill="1" applyBorder="1" applyAlignment="1" applyProtection="1">
      <protection locked="0"/>
    </xf>
    <xf numFmtId="4" fontId="5" fillId="0" borderId="0" xfId="0" applyNumberFormat="1" applyFont="1" applyFill="1" applyBorder="1" applyProtection="1">
      <protection locked="0"/>
    </xf>
    <xf numFmtId="0" fontId="5" fillId="0" borderId="0" xfId="0" applyFont="1" applyFill="1" applyBorder="1" applyAlignment="1" applyProtection="1">
      <alignment horizontal="right" vertical="top"/>
      <protection locked="0"/>
    </xf>
    <xf numFmtId="4" fontId="3" fillId="0" borderId="0" xfId="0" applyNumberFormat="1" applyFont="1" applyFill="1" applyBorder="1" applyAlignment="1" applyProtection="1">
      <alignment horizontal="right" vertical="top"/>
      <protection locked="0"/>
    </xf>
    <xf numFmtId="4" fontId="5" fillId="0" borderId="0" xfId="0" applyNumberFormat="1" applyFont="1" applyFill="1" applyBorder="1" applyAlignment="1" applyProtection="1">
      <alignment horizontal="right" vertical="top"/>
      <protection locked="0"/>
    </xf>
    <xf numFmtId="4" fontId="3" fillId="0" borderId="0" xfId="0" applyNumberFormat="1" applyFont="1" applyFill="1" applyBorder="1" applyProtection="1">
      <protection locked="0"/>
    </xf>
    <xf numFmtId="4" fontId="3" fillId="0" borderId="0" xfId="0" applyNumberFormat="1" applyFont="1" applyFill="1" applyBorder="1" applyAlignment="1" applyProtection="1">
      <alignment vertical="top" wrapText="1"/>
      <protection locked="0"/>
    </xf>
    <xf numFmtId="4" fontId="3" fillId="0" borderId="0" xfId="0" applyNumberFormat="1" applyFont="1" applyFill="1" applyBorder="1" applyAlignment="1" applyProtection="1">
      <alignment horizontal="right" vertical="top" wrapText="1"/>
      <protection locked="0"/>
    </xf>
    <xf numFmtId="4" fontId="3" fillId="0" borderId="0" xfId="0" applyNumberFormat="1" applyFont="1" applyFill="1" applyBorder="1" applyAlignment="1" applyProtection="1">
      <alignment horizontal="center" vertical="top" wrapText="1"/>
      <protection locked="0"/>
    </xf>
    <xf numFmtId="4" fontId="5" fillId="0" borderId="0" xfId="0" applyNumberFormat="1" applyFont="1" applyFill="1" applyBorder="1" applyAlignment="1" applyProtection="1">
      <alignment horizontal="center" wrapText="1"/>
      <protection locked="0"/>
    </xf>
    <xf numFmtId="0" fontId="3" fillId="0" borderId="0" xfId="0" applyFont="1" applyFill="1" applyBorder="1" applyAlignment="1" applyProtection="1">
      <alignment vertical="top"/>
      <protection locked="0"/>
    </xf>
    <xf numFmtId="4" fontId="16" fillId="0" borderId="3" xfId="0" applyNumberFormat="1" applyFont="1" applyFill="1" applyBorder="1" applyAlignment="1" applyProtection="1">
      <alignment horizontal="right"/>
      <protection locked="0"/>
    </xf>
    <xf numFmtId="170" fontId="11" fillId="0" borderId="0" xfId="14" applyNumberFormat="1" applyFont="1" applyFill="1" applyAlignment="1" applyProtection="1">
      <alignment horizontal="right"/>
      <protection locked="0"/>
    </xf>
    <xf numFmtId="0" fontId="11" fillId="0" borderId="0" xfId="8" applyFont="1" applyFill="1" applyProtection="1">
      <protection locked="0"/>
    </xf>
    <xf numFmtId="0" fontId="14" fillId="0" borderId="0" xfId="21" applyFont="1" applyFill="1" applyAlignment="1" applyProtection="1">
      <protection locked="0"/>
    </xf>
    <xf numFmtId="170" fontId="14" fillId="0" borderId="0" xfId="21" applyNumberFormat="1" applyFont="1" applyFill="1" applyAlignment="1" applyProtection="1">
      <alignment horizontal="right"/>
      <protection locked="0"/>
    </xf>
    <xf numFmtId="0" fontId="11" fillId="0" borderId="0" xfId="8" applyFont="1" applyFill="1" applyAlignment="1" applyProtection="1">
      <alignment horizontal="right" wrapText="1"/>
      <protection locked="0"/>
    </xf>
    <xf numFmtId="2" fontId="10" fillId="0" borderId="0" xfId="0" applyNumberFormat="1" applyFont="1" applyFill="1" applyBorder="1" applyAlignment="1" applyProtection="1">
      <alignment horizontal="right"/>
      <protection locked="0"/>
    </xf>
    <xf numFmtId="2" fontId="11" fillId="0" borderId="0" xfId="0" applyNumberFormat="1" applyFont="1" applyFill="1" applyBorder="1" applyAlignment="1" applyProtection="1">
      <alignment horizontal="right"/>
      <protection locked="0"/>
    </xf>
    <xf numFmtId="2" fontId="3" fillId="0" borderId="0" xfId="0" applyNumberFormat="1" applyFont="1" applyFill="1" applyBorder="1" applyAlignment="1" applyProtection="1">
      <alignment horizontal="right"/>
      <protection locked="0"/>
    </xf>
    <xf numFmtId="0" fontId="11" fillId="0" borderId="0" xfId="0" applyFont="1" applyFill="1" applyBorder="1" applyProtection="1">
      <protection locked="0"/>
    </xf>
    <xf numFmtId="165" fontId="16" fillId="0" borderId="0" xfId="0" applyNumberFormat="1" applyFont="1" applyFill="1" applyBorder="1" applyAlignment="1" applyProtection="1">
      <alignment horizontal="right" vertical="center"/>
      <protection locked="0"/>
    </xf>
    <xf numFmtId="165" fontId="3" fillId="0" borderId="0" xfId="0" applyNumberFormat="1" applyFont="1" applyFill="1" applyBorder="1" applyAlignment="1" applyProtection="1">
      <alignment horizontal="right"/>
      <protection locked="0"/>
    </xf>
    <xf numFmtId="2" fontId="3" fillId="0" borderId="0" xfId="0" applyNumberFormat="1" applyFont="1" applyFill="1" applyBorder="1" applyAlignment="1" applyProtection="1">
      <alignment horizontal="right" vertical="top"/>
      <protection locked="0"/>
    </xf>
    <xf numFmtId="165" fontId="3" fillId="0" borderId="0" xfId="0" applyNumberFormat="1" applyFont="1" applyFill="1" applyBorder="1" applyAlignment="1" applyProtection="1">
      <alignment horizontal="right" vertical="top"/>
      <protection locked="0"/>
    </xf>
    <xf numFmtId="4" fontId="3" fillId="0" borderId="31" xfId="0" applyNumberFormat="1" applyFont="1" applyFill="1" applyBorder="1" applyAlignment="1" applyProtection="1">
      <alignment horizontal="right"/>
      <protection locked="0"/>
    </xf>
    <xf numFmtId="4" fontId="3" fillId="0" borderId="30" xfId="0" applyNumberFormat="1" applyFont="1" applyFill="1" applyBorder="1" applyAlignment="1" applyProtection="1">
      <alignment horizontal="right"/>
      <protection locked="0"/>
    </xf>
    <xf numFmtId="4" fontId="16" fillId="0" borderId="32" xfId="0" applyNumberFormat="1" applyFont="1" applyFill="1" applyBorder="1" applyAlignment="1" applyProtection="1">
      <alignment horizontal="right"/>
      <protection locked="0"/>
    </xf>
    <xf numFmtId="4" fontId="16" fillId="0" borderId="0" xfId="0" applyNumberFormat="1" applyFont="1" applyFill="1" applyBorder="1" applyAlignment="1" applyProtection="1">
      <alignment horizontal="right"/>
      <protection locked="0"/>
    </xf>
    <xf numFmtId="4" fontId="3" fillId="0" borderId="33" xfId="0" applyNumberFormat="1" applyFont="1" applyFill="1" applyBorder="1" applyAlignment="1" applyProtection="1">
      <alignment horizontal="right"/>
      <protection locked="0"/>
    </xf>
    <xf numFmtId="4" fontId="3" fillId="0" borderId="30" xfId="7" applyNumberFormat="1" applyFont="1" applyFill="1" applyBorder="1" applyAlignment="1" applyProtection="1">
      <alignment horizontal="right"/>
      <protection locked="0"/>
    </xf>
    <xf numFmtId="0" fontId="3" fillId="0" borderId="0" xfId="0" applyFont="1" applyFill="1" applyBorder="1" applyAlignment="1" applyProtection="1">
      <alignment horizontal="right"/>
      <protection locked="0"/>
    </xf>
    <xf numFmtId="4" fontId="3" fillId="0" borderId="0" xfId="7" applyNumberFormat="1" applyFont="1" applyFill="1" applyBorder="1" applyAlignment="1" applyProtection="1">
      <alignment horizontal="right"/>
      <protection locked="0"/>
    </xf>
    <xf numFmtId="4" fontId="3" fillId="0" borderId="31" xfId="7" applyNumberFormat="1" applyFont="1" applyFill="1" applyBorder="1" applyAlignment="1" applyProtection="1">
      <alignment horizontal="right"/>
      <protection locked="0"/>
    </xf>
    <xf numFmtId="4" fontId="3" fillId="0" borderId="0" xfId="7" applyNumberFormat="1" applyFont="1" applyFill="1" applyAlignment="1" applyProtection="1">
      <alignment horizontal="right"/>
      <protection locked="0"/>
    </xf>
    <xf numFmtId="4" fontId="16" fillId="0" borderId="0" xfId="7" applyNumberFormat="1" applyFont="1" applyFill="1" applyBorder="1" applyAlignment="1" applyProtection="1">
      <alignment horizontal="right" vertical="top" wrapText="1"/>
      <protection locked="0"/>
    </xf>
    <xf numFmtId="4" fontId="3" fillId="0" borderId="34" xfId="7" applyNumberFormat="1" applyFont="1" applyFill="1" applyBorder="1" applyAlignment="1" applyProtection="1">
      <alignment horizontal="right"/>
      <protection locked="0"/>
    </xf>
    <xf numFmtId="4" fontId="16" fillId="0" borderId="30" xfId="0" applyNumberFormat="1" applyFont="1" applyFill="1" applyBorder="1" applyAlignment="1" applyProtection="1">
      <alignment horizontal="right"/>
      <protection locked="0"/>
    </xf>
    <xf numFmtId="4" fontId="36" fillId="0" borderId="33" xfId="7" applyNumberFormat="1" applyFont="1" applyFill="1" applyBorder="1" applyAlignment="1" applyProtection="1">
      <alignment horizontal="right"/>
      <protection locked="0"/>
    </xf>
    <xf numFmtId="4" fontId="3" fillId="0" borderId="0" xfId="0" applyNumberFormat="1" applyFont="1" applyFill="1" applyAlignment="1" applyProtection="1">
      <alignment horizontal="right"/>
      <protection locked="0"/>
    </xf>
    <xf numFmtId="4" fontId="36" fillId="0" borderId="33" xfId="0" applyNumberFormat="1" applyFont="1" applyFill="1" applyBorder="1" applyAlignment="1" applyProtection="1">
      <alignment horizontal="right"/>
      <protection locked="0"/>
    </xf>
    <xf numFmtId="0" fontId="16" fillId="0" borderId="0" xfId="7" applyFont="1" applyFill="1" applyBorder="1" applyAlignment="1" applyProtection="1">
      <alignment horizontal="right" vertical="top" wrapText="1"/>
      <protection locked="0"/>
    </xf>
    <xf numFmtId="4" fontId="3" fillId="0" borderId="34" xfId="0" applyNumberFormat="1" applyFont="1" applyFill="1" applyBorder="1" applyAlignment="1" applyProtection="1">
      <alignment horizontal="right"/>
      <protection locked="0"/>
    </xf>
    <xf numFmtId="4" fontId="3" fillId="0" borderId="33" xfId="9" applyNumberFormat="1" applyFont="1" applyFill="1" applyBorder="1" applyAlignment="1" applyProtection="1">
      <alignment horizontal="right"/>
      <protection locked="0"/>
    </xf>
    <xf numFmtId="0" fontId="8" fillId="0" borderId="0" xfId="0" applyNumberFormat="1" applyFont="1" applyFill="1" applyBorder="1" applyAlignment="1">
      <alignment horizontal="left" vertical="top" wrapText="1"/>
    </xf>
    <xf numFmtId="0" fontId="8" fillId="0" borderId="12" xfId="0" applyNumberFormat="1" applyFont="1" applyFill="1" applyBorder="1" applyAlignment="1">
      <alignment horizontal="left" vertical="top" wrapText="1"/>
    </xf>
    <xf numFmtId="0" fontId="8" fillId="0" borderId="0" xfId="0" applyNumberFormat="1" applyFont="1" applyFill="1" applyBorder="1" applyAlignment="1">
      <alignment horizontal="left" vertical="top" wrapText="1"/>
    </xf>
    <xf numFmtId="0" fontId="8" fillId="0" borderId="12" xfId="0" applyNumberFormat="1" applyFont="1" applyFill="1" applyBorder="1" applyAlignment="1">
      <alignment horizontal="left" vertical="top" wrapText="1"/>
    </xf>
    <xf numFmtId="0" fontId="4" fillId="0" borderId="0" xfId="7" applyFont="1" applyFill="1" applyAlignment="1">
      <alignment vertical="justify" wrapText="1"/>
    </xf>
    <xf numFmtId="2" fontId="3" fillId="0" borderId="9" xfId="0" applyNumberFormat="1" applyFont="1" applyFill="1" applyBorder="1" applyAlignment="1">
      <alignment horizontal="right" wrapText="1"/>
    </xf>
    <xf numFmtId="2" fontId="3" fillId="0" borderId="9" xfId="0" applyNumberFormat="1" applyFont="1" applyFill="1" applyBorder="1" applyAlignment="1" applyProtection="1">
      <alignment horizontal="right" wrapText="1"/>
      <protection locked="0"/>
    </xf>
    <xf numFmtId="0" fontId="3" fillId="0" borderId="0" xfId="0" applyFont="1" applyFill="1" applyBorder="1" applyAlignment="1">
      <alignment horizontal="center" wrapText="1"/>
    </xf>
    <xf numFmtId="4" fontId="3" fillId="0" borderId="0" xfId="0" applyNumberFormat="1" applyFont="1" applyFill="1" applyBorder="1" applyAlignment="1" applyProtection="1">
      <alignment horizontal="right"/>
    </xf>
    <xf numFmtId="4" fontId="3" fillId="0" borderId="31" xfId="0" applyNumberFormat="1" applyFont="1" applyFill="1" applyBorder="1" applyAlignment="1" applyProtection="1">
      <alignment horizontal="right"/>
    </xf>
    <xf numFmtId="4" fontId="3" fillId="0" borderId="30" xfId="0" applyNumberFormat="1" applyFont="1" applyFill="1" applyBorder="1" applyAlignment="1" applyProtection="1">
      <alignment horizontal="right"/>
    </xf>
    <xf numFmtId="4" fontId="16" fillId="0" borderId="30" xfId="6" applyNumberFormat="1" applyFont="1" applyFill="1" applyBorder="1" applyAlignment="1" applyProtection="1">
      <alignment horizontal="right"/>
    </xf>
    <xf numFmtId="4" fontId="3" fillId="0" borderId="30" xfId="7" applyNumberFormat="1" applyFont="1" applyFill="1" applyBorder="1" applyAlignment="1" applyProtection="1">
      <alignment horizontal="right"/>
    </xf>
    <xf numFmtId="0" fontId="4" fillId="0" borderId="0" xfId="7" applyFont="1" applyFill="1" applyBorder="1" applyAlignment="1" applyProtection="1">
      <alignment horizontal="left" vertical="top" wrapText="1"/>
      <protection locked="0"/>
    </xf>
    <xf numFmtId="0" fontId="4" fillId="0" borderId="0" xfId="7" applyFont="1" applyFill="1" applyAlignment="1">
      <alignment horizontal="justify" vertical="top" wrapText="1"/>
    </xf>
    <xf numFmtId="0" fontId="4" fillId="0" borderId="0" xfId="0" applyFont="1" applyFill="1" applyBorder="1"/>
    <xf numFmtId="0" fontId="4" fillId="0" borderId="0" xfId="7" applyFont="1" applyFill="1" applyBorder="1" applyAlignment="1">
      <alignment horizontal="justify" vertical="top" wrapText="1"/>
    </xf>
    <xf numFmtId="0" fontId="3" fillId="0" borderId="0" xfId="0" applyFont="1" applyFill="1" applyAlignment="1">
      <alignment horizontal="justify" vertical="top"/>
    </xf>
    <xf numFmtId="0" fontId="24" fillId="0" borderId="0" xfId="8" applyFont="1" applyFill="1" applyAlignment="1">
      <alignment vertical="top" wrapText="1"/>
    </xf>
    <xf numFmtId="0" fontId="13" fillId="0" borderId="0" xfId="0" applyFont="1" applyAlignment="1">
      <alignment horizontal="justify" vertical="top" wrapText="1"/>
    </xf>
    <xf numFmtId="0" fontId="8" fillId="0" borderId="0" xfId="0" applyFont="1" applyAlignment="1">
      <alignment horizontal="left"/>
    </xf>
    <xf numFmtId="0" fontId="54" fillId="0" borderId="0" xfId="0" applyFont="1" applyFill="1" applyAlignment="1">
      <alignment vertical="top" wrapText="1"/>
    </xf>
    <xf numFmtId="0" fontId="3" fillId="0" borderId="0" xfId="7" applyFont="1" applyFill="1" applyAlignment="1">
      <alignment horizontal="justify" vertical="top" wrapText="1"/>
    </xf>
    <xf numFmtId="0" fontId="3" fillId="0" borderId="0" xfId="19" applyFont="1" applyFill="1" applyBorder="1" applyAlignment="1">
      <alignment vertical="top" wrapText="1"/>
    </xf>
    <xf numFmtId="0" fontId="4" fillId="0" borderId="0" xfId="0" applyFont="1" applyFill="1" applyBorder="1" applyAlignment="1">
      <alignment horizontal="justify" vertical="top" wrapText="1"/>
    </xf>
    <xf numFmtId="0" fontId="3" fillId="0" borderId="0" xfId="8" applyFont="1" applyFill="1" applyAlignment="1">
      <alignment vertical="top" wrapText="1"/>
    </xf>
    <xf numFmtId="0" fontId="0" fillId="0" borderId="0" xfId="0" applyFill="1" applyProtection="1">
      <protection locked="0"/>
    </xf>
    <xf numFmtId="0" fontId="14" fillId="0" borderId="0" xfId="21" applyFont="1" applyFill="1" applyAlignment="1"/>
    <xf numFmtId="0" fontId="11" fillId="0" borderId="0" xfId="26" applyFont="1" applyFill="1" applyAlignment="1">
      <alignment vertical="top" wrapText="1"/>
    </xf>
    <xf numFmtId="0" fontId="11" fillId="0" borderId="0" xfId="21" applyFont="1" applyFill="1" applyAlignment="1">
      <alignment vertical="top" wrapText="1"/>
    </xf>
    <xf numFmtId="0" fontId="14" fillId="0" borderId="0" xfId="21" applyFont="1" applyFill="1" applyAlignment="1">
      <alignment vertical="top" wrapText="1"/>
    </xf>
    <xf numFmtId="0" fontId="14" fillId="0" borderId="0" xfId="21" applyFont="1" applyFill="1" applyAlignment="1">
      <alignment horizontal="center" wrapText="1"/>
    </xf>
    <xf numFmtId="4" fontId="14" fillId="0" borderId="0" xfId="21" applyNumberFormat="1" applyFont="1" applyFill="1" applyAlignment="1"/>
    <xf numFmtId="0" fontId="14" fillId="0" borderId="0" xfId="21" applyFont="1" applyFill="1" applyAlignment="1">
      <alignment horizontal="right" wrapText="1"/>
    </xf>
    <xf numFmtId="170" fontId="14" fillId="0" borderId="0" xfId="21" applyNumberFormat="1" applyFont="1" applyFill="1" applyAlignment="1">
      <alignment horizontal="right"/>
    </xf>
    <xf numFmtId="0" fontId="11" fillId="0" borderId="0" xfId="8" applyFont="1" applyFill="1"/>
    <xf numFmtId="0" fontId="11" fillId="0" borderId="0" xfId="8" applyFont="1" applyFill="1" applyAlignment="1">
      <alignment vertical="top" wrapText="1"/>
    </xf>
    <xf numFmtId="2" fontId="11" fillId="0" borderId="0" xfId="8" applyNumberFormat="1" applyFont="1" applyFill="1" applyAlignment="1"/>
    <xf numFmtId="0" fontId="11" fillId="0" borderId="0" xfId="8" applyFont="1" applyFill="1" applyAlignment="1">
      <alignment horizontal="center"/>
    </xf>
    <xf numFmtId="0" fontId="11" fillId="0" borderId="0" xfId="8" applyFont="1" applyFill="1" applyAlignment="1">
      <alignment horizontal="center" wrapText="1"/>
    </xf>
    <xf numFmtId="0" fontId="11" fillId="0" borderId="0" xfId="8" applyFont="1" applyFill="1" applyBorder="1" applyAlignment="1">
      <alignment horizontal="right" vertical="center"/>
    </xf>
    <xf numFmtId="2" fontId="11" fillId="0" borderId="0" xfId="17" applyFont="1" applyFill="1" applyBorder="1" applyAlignment="1" applyProtection="1">
      <alignment vertical="center"/>
    </xf>
    <xf numFmtId="0" fontId="32" fillId="0" borderId="0" xfId="8" applyFont="1" applyFill="1" applyBorder="1" applyAlignment="1">
      <alignment vertical="center"/>
    </xf>
    <xf numFmtId="4" fontId="11" fillId="0" borderId="0" xfId="8" applyNumberFormat="1" applyFont="1" applyFill="1" applyBorder="1" applyAlignment="1">
      <alignment vertical="center"/>
    </xf>
    <xf numFmtId="0" fontId="57" fillId="0" borderId="0" xfId="8" applyFont="1" applyFill="1" applyAlignment="1">
      <alignment vertical="top" wrapText="1"/>
    </xf>
    <xf numFmtId="0" fontId="11" fillId="0" borderId="0" xfId="21" applyFont="1" applyFill="1" applyAlignment="1">
      <alignment horizontal="right" vertical="top" wrapText="1"/>
    </xf>
    <xf numFmtId="0" fontId="8" fillId="0" borderId="0" xfId="0" applyFont="1" applyFill="1" applyBorder="1"/>
    <xf numFmtId="0" fontId="8" fillId="0" borderId="0" xfId="0" applyFont="1" applyFill="1" applyBorder="1" applyAlignment="1">
      <alignment horizontal="right"/>
    </xf>
    <xf numFmtId="2" fontId="8" fillId="0" borderId="0" xfId="0" applyNumberFormat="1" applyFont="1" applyFill="1" applyBorder="1" applyAlignment="1" applyProtection="1">
      <alignment horizontal="right"/>
      <protection locked="0"/>
    </xf>
    <xf numFmtId="2" fontId="8" fillId="0" borderId="0" xfId="0" applyNumberFormat="1" applyFont="1" applyFill="1" applyBorder="1" applyAlignment="1">
      <alignment horizontal="right"/>
    </xf>
    <xf numFmtId="0" fontId="8" fillId="0" borderId="0" xfId="0" applyFont="1" applyFill="1" applyBorder="1" applyAlignment="1">
      <alignment wrapText="1"/>
    </xf>
    <xf numFmtId="0" fontId="8" fillId="0" borderId="0" xfId="0" applyNumberFormat="1" applyFont="1" applyFill="1" applyBorder="1" applyAlignment="1">
      <alignment horizontal="left" vertical="top" wrapText="1"/>
    </xf>
    <xf numFmtId="0" fontId="3" fillId="0" borderId="2" xfId="0" applyNumberFormat="1" applyFont="1" applyFill="1" applyBorder="1" applyAlignment="1">
      <alignment vertical="center" wrapText="1"/>
    </xf>
    <xf numFmtId="164" fontId="5" fillId="0" borderId="4" xfId="0" applyNumberFormat="1" applyFont="1" applyFill="1" applyBorder="1" applyAlignment="1">
      <alignment vertical="center"/>
    </xf>
    <xf numFmtId="164" fontId="4" fillId="0" borderId="2" xfId="0" applyNumberFormat="1" applyFont="1" applyFill="1" applyBorder="1" applyAlignment="1">
      <alignment horizontal="center" vertical="center" wrapText="1"/>
    </xf>
    <xf numFmtId="164" fontId="4" fillId="0" borderId="3" xfId="0" applyNumberFormat="1" applyFont="1" applyFill="1" applyBorder="1" applyAlignment="1">
      <alignment horizontal="center" vertical="center" wrapText="1"/>
    </xf>
    <xf numFmtId="164" fontId="4" fillId="0" borderId="4" xfId="0" applyNumberFormat="1" applyFont="1" applyFill="1" applyBorder="1" applyAlignment="1">
      <alignment horizontal="center" vertical="center" wrapText="1"/>
    </xf>
    <xf numFmtId="0" fontId="8" fillId="0" borderId="0" xfId="0" applyNumberFormat="1" applyFont="1" applyFill="1" applyBorder="1" applyAlignment="1">
      <alignment horizontal="left" wrapText="1"/>
    </xf>
    <xf numFmtId="0" fontId="30" fillId="0" borderId="0" xfId="0" applyNumberFormat="1" applyFont="1" applyFill="1" applyBorder="1" applyAlignment="1">
      <alignment horizontal="center" vertical="center" wrapText="1"/>
    </xf>
    <xf numFmtId="164" fontId="4" fillId="0" borderId="2" xfId="0" applyNumberFormat="1" applyFont="1" applyFill="1" applyBorder="1" applyAlignment="1">
      <alignment horizontal="left" vertical="center" wrapText="1"/>
    </xf>
    <xf numFmtId="164" fontId="4" fillId="0" borderId="3" xfId="0" applyNumberFormat="1" applyFont="1" applyFill="1" applyBorder="1" applyAlignment="1">
      <alignment horizontal="left" vertical="center" wrapText="1"/>
    </xf>
    <xf numFmtId="164" fontId="4" fillId="0" borderId="4" xfId="0" applyNumberFormat="1" applyFont="1" applyFill="1" applyBorder="1" applyAlignment="1">
      <alignment horizontal="left" vertical="center" wrapText="1"/>
    </xf>
    <xf numFmtId="165" fontId="16" fillId="0" borderId="30" xfId="0" applyNumberFormat="1" applyFont="1" applyFill="1" applyBorder="1" applyAlignment="1">
      <alignment horizontal="left" vertical="center"/>
    </xf>
    <xf numFmtId="0" fontId="30" fillId="0" borderId="0" xfId="0" applyNumberFormat="1" applyFont="1" applyFill="1" applyBorder="1" applyAlignment="1">
      <alignment horizontal="center" vertical="center"/>
    </xf>
    <xf numFmtId="0" fontId="25" fillId="0" borderId="0" xfId="0" applyNumberFormat="1" applyFont="1" applyFill="1" applyBorder="1" applyAlignment="1">
      <alignment horizontal="center" vertical="center" wrapText="1"/>
    </xf>
    <xf numFmtId="0" fontId="8" fillId="0" borderId="12" xfId="0" applyNumberFormat="1" applyFont="1" applyFill="1" applyBorder="1" applyAlignment="1">
      <alignment horizontal="left" vertical="top" wrapText="1"/>
    </xf>
    <xf numFmtId="0" fontId="8" fillId="0" borderId="17" xfId="0" applyNumberFormat="1" applyFont="1" applyFill="1" applyBorder="1" applyAlignment="1">
      <alignment horizontal="left" vertical="top" wrapText="1"/>
    </xf>
    <xf numFmtId="0" fontId="8" fillId="0" borderId="18" xfId="0" applyNumberFormat="1" applyFont="1" applyFill="1" applyBorder="1" applyAlignment="1">
      <alignment horizontal="left" vertical="top" wrapText="1"/>
    </xf>
    <xf numFmtId="0" fontId="8" fillId="0" borderId="19" xfId="0" applyNumberFormat="1" applyFont="1" applyFill="1" applyBorder="1" applyAlignment="1">
      <alignment horizontal="left" vertical="top" wrapText="1"/>
    </xf>
    <xf numFmtId="164" fontId="5" fillId="0" borderId="3"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164" fontId="5" fillId="0" borderId="3" xfId="0" applyNumberFormat="1" applyFont="1" applyFill="1" applyBorder="1" applyAlignment="1">
      <alignment vertical="center"/>
    </xf>
    <xf numFmtId="0" fontId="3" fillId="0" borderId="1" xfId="0" applyNumberFormat="1" applyFont="1" applyFill="1" applyBorder="1" applyAlignment="1">
      <alignment horizontal="left" vertical="center" wrapText="1"/>
    </xf>
    <xf numFmtId="164" fontId="5" fillId="0" borderId="1" xfId="0" applyNumberFormat="1" applyFont="1" applyFill="1" applyBorder="1" applyAlignment="1">
      <alignment vertical="center"/>
    </xf>
    <xf numFmtId="0" fontId="21" fillId="0" borderId="0" xfId="0" applyNumberFormat="1" applyFont="1" applyFill="1" applyBorder="1" applyAlignment="1">
      <alignment horizontal="center" vertical="top" wrapText="1"/>
    </xf>
    <xf numFmtId="49" fontId="8" fillId="0" borderId="0" xfId="0" applyNumberFormat="1" applyFont="1" applyFill="1" applyBorder="1" applyAlignment="1">
      <alignment horizontal="left" wrapText="1"/>
    </xf>
    <xf numFmtId="0" fontId="7" fillId="0" borderId="0" xfId="0" applyNumberFormat="1" applyFont="1" applyFill="1" applyBorder="1" applyAlignment="1">
      <alignment horizontal="center" vertical="top" wrapText="1"/>
    </xf>
    <xf numFmtId="49" fontId="6" fillId="0" borderId="0" xfId="0" applyNumberFormat="1" applyFont="1" applyFill="1" applyBorder="1" applyAlignment="1">
      <alignment horizontal="left" wrapText="1"/>
    </xf>
  </cellXfs>
  <cellStyles count="30">
    <cellStyle name="Comma 2" xfId="14"/>
    <cellStyle name="Comma 2 2" xfId="29"/>
    <cellStyle name="Currency 3" xfId="23"/>
    <cellStyle name="Excel Built-in Normal" xfId="16"/>
    <cellStyle name="Hyperlink 2" xfId="17"/>
    <cellStyle name="Italic" xfId="18"/>
    <cellStyle name="Normal 17" xfId="19"/>
    <cellStyle name="Normal 2" xfId="9"/>
    <cellStyle name="Normal 3" xfId="11"/>
    <cellStyle name="Normal 4" xfId="8"/>
    <cellStyle name="Normal 5" xfId="5"/>
    <cellStyle name="Normal_Okončana.sit-troškovnik" xfId="7"/>
    <cellStyle name="Normal_Okončana.sit-troškovnik_Sheet1_1" xfId="10"/>
    <cellStyle name="Normal_Sheet1" xfId="6"/>
    <cellStyle name="Normal_TROSKOVNIK-revizija2" xfId="1"/>
    <cellStyle name="Normal_TROSKOVNIK-revizija2 2" xfId="15"/>
    <cellStyle name="Normalno" xfId="0" builtinId="0"/>
    <cellStyle name="Normalno 2" xfId="13"/>
    <cellStyle name="Normalno 3" xfId="24"/>
    <cellStyle name="Normalno 4" xfId="26"/>
    <cellStyle name="Percent 2" xfId="12"/>
    <cellStyle name="Percent 3" xfId="20"/>
    <cellStyle name="Postotak" xfId="4" builtinId="5"/>
    <cellStyle name="Sivo" xfId="21"/>
    <cellStyle name="Stil 1" xfId="22"/>
    <cellStyle name="Valuta" xfId="3" builtinId="4"/>
    <cellStyle name="Valuta 2" xfId="25"/>
    <cellStyle name="Valuta 3" xfId="28"/>
    <cellStyle name="Zarez" xfId="2" builtinId="3"/>
    <cellStyle name="Zarez 2" xf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21"/>
  <sheetViews>
    <sheetView tabSelected="1" view="pageBreakPreview" topLeftCell="A997" zoomScale="85" zoomScaleNormal="85" zoomScaleSheetLayoutView="85" workbookViewId="0">
      <selection activeCell="B1039" sqref="B1038:B1039"/>
    </sheetView>
  </sheetViews>
  <sheetFormatPr defaultColWidth="9.140625" defaultRowHeight="15"/>
  <cols>
    <col min="1" max="1" width="7.85546875" style="1" customWidth="1" collapsed="1"/>
    <col min="2" max="2" width="78.28515625" style="2" customWidth="1" collapsed="1"/>
    <col min="3" max="3" width="10.5703125" style="2" customWidth="1" collapsed="1"/>
    <col min="4" max="4" width="13.28515625" style="2" customWidth="1" collapsed="1"/>
    <col min="5" max="5" width="17.140625" style="2" customWidth="1" collapsed="1"/>
    <col min="6" max="6" width="16.5703125" style="2" customWidth="1" collapsed="1"/>
    <col min="7" max="16384" width="9.140625" style="3" collapsed="1"/>
  </cols>
  <sheetData>
    <row r="1" spans="1:6" ht="50.25" customHeight="1">
      <c r="A1" s="4"/>
      <c r="B1" s="5" t="s">
        <v>756</v>
      </c>
      <c r="C1" s="646" t="s">
        <v>0</v>
      </c>
      <c r="D1" s="661"/>
      <c r="E1" s="661"/>
      <c r="F1" s="662"/>
    </row>
    <row r="2" spans="1:6">
      <c r="A2" s="644"/>
      <c r="B2" s="645"/>
      <c r="C2" s="663"/>
      <c r="D2" s="664"/>
      <c r="E2" s="664"/>
      <c r="F2" s="645"/>
    </row>
    <row r="3" spans="1:6">
      <c r="A3" s="665" t="s">
        <v>1</v>
      </c>
      <c r="B3" s="666"/>
      <c r="C3" s="666"/>
      <c r="D3" s="666"/>
      <c r="E3" s="666"/>
      <c r="F3" s="666"/>
    </row>
    <row r="4" spans="1:6">
      <c r="A4" s="6" t="s">
        <v>2</v>
      </c>
      <c r="B4" s="7" t="s">
        <v>3</v>
      </c>
      <c r="C4" s="8" t="s">
        <v>4</v>
      </c>
      <c r="D4" s="9" t="s">
        <v>5</v>
      </c>
      <c r="E4" s="10" t="s">
        <v>6</v>
      </c>
      <c r="F4" s="10" t="s">
        <v>7</v>
      </c>
    </row>
    <row r="5" spans="1:6">
      <c r="A5" s="67"/>
      <c r="B5" s="68"/>
      <c r="C5" s="69"/>
      <c r="D5" s="70"/>
      <c r="E5" s="71"/>
      <c r="F5" s="71"/>
    </row>
    <row r="6" spans="1:6">
      <c r="A6" s="67"/>
      <c r="B6" s="68"/>
      <c r="C6" s="69"/>
      <c r="D6" s="70"/>
      <c r="E6" s="71"/>
      <c r="F6" s="71"/>
    </row>
    <row r="7" spans="1:6">
      <c r="A7" s="67"/>
      <c r="B7" s="68"/>
      <c r="C7" s="69"/>
      <c r="D7" s="70"/>
      <c r="E7" s="71"/>
      <c r="F7" s="71"/>
    </row>
    <row r="8" spans="1:6">
      <c r="A8" s="67"/>
      <c r="B8" s="68"/>
      <c r="C8" s="69"/>
      <c r="D8" s="70"/>
      <c r="E8" s="71"/>
      <c r="F8" s="71"/>
    </row>
    <row r="9" spans="1:6">
      <c r="A9" s="67"/>
      <c r="B9" s="68"/>
      <c r="C9" s="69"/>
      <c r="D9" s="70"/>
      <c r="E9" s="71"/>
      <c r="F9" s="71"/>
    </row>
    <row r="10" spans="1:6">
      <c r="A10" s="11"/>
      <c r="B10" s="12"/>
      <c r="C10" s="13"/>
      <c r="D10" s="14"/>
      <c r="E10" s="15"/>
      <c r="F10" s="16"/>
    </row>
    <row r="11" spans="1:6">
      <c r="A11" s="11"/>
      <c r="B11" s="12"/>
      <c r="C11" s="13"/>
      <c r="D11" s="14"/>
      <c r="E11" s="15"/>
      <c r="F11" s="16"/>
    </row>
    <row r="12" spans="1:6">
      <c r="A12" s="11"/>
      <c r="B12" s="12"/>
      <c r="C12" s="13"/>
      <c r="D12" s="14"/>
      <c r="E12" s="15"/>
      <c r="F12" s="16"/>
    </row>
    <row r="13" spans="1:6">
      <c r="A13" s="11"/>
      <c r="B13" s="12"/>
      <c r="C13" s="13"/>
      <c r="D13" s="14"/>
      <c r="E13" s="15"/>
      <c r="F13" s="16"/>
    </row>
    <row r="14" spans="1:6">
      <c r="A14" s="11"/>
      <c r="B14" s="12"/>
      <c r="C14" s="13"/>
      <c r="D14" s="14"/>
      <c r="E14" s="15"/>
      <c r="F14" s="16"/>
    </row>
    <row r="15" spans="1:6">
      <c r="A15" s="11"/>
      <c r="B15" s="12"/>
      <c r="C15" s="13"/>
      <c r="D15" s="14"/>
      <c r="E15" s="15"/>
      <c r="F15" s="16"/>
    </row>
    <row r="16" spans="1:6">
      <c r="A16" s="11"/>
      <c r="B16" s="12"/>
      <c r="C16" s="13"/>
      <c r="D16" s="14"/>
      <c r="E16" s="15"/>
      <c r="F16" s="16"/>
    </row>
    <row r="17" spans="1:6">
      <c r="A17" s="11"/>
      <c r="B17" s="12"/>
      <c r="C17" s="13"/>
      <c r="D17" s="14"/>
      <c r="E17" s="15"/>
      <c r="F17" s="16"/>
    </row>
    <row r="18" spans="1:6">
      <c r="A18" s="11"/>
      <c r="B18" s="12"/>
      <c r="C18" s="13"/>
      <c r="D18" s="14"/>
      <c r="E18" s="15"/>
      <c r="F18" s="16"/>
    </row>
    <row r="19" spans="1:6">
      <c r="A19" s="11"/>
      <c r="B19" s="12"/>
      <c r="C19" s="13"/>
      <c r="D19" s="14"/>
      <c r="E19" s="15"/>
      <c r="F19" s="16"/>
    </row>
    <row r="20" spans="1:6">
      <c r="A20" s="11"/>
      <c r="B20" s="12"/>
      <c r="C20" s="13"/>
      <c r="D20" s="14"/>
      <c r="E20" s="15"/>
      <c r="F20" s="16"/>
    </row>
    <row r="21" spans="1:6">
      <c r="A21" s="11"/>
      <c r="B21" s="12"/>
      <c r="C21" s="13"/>
      <c r="D21" s="14"/>
      <c r="E21" s="15"/>
      <c r="F21" s="16"/>
    </row>
    <row r="22" spans="1:6">
      <c r="A22" s="11"/>
      <c r="B22" s="12"/>
      <c r="C22" s="13"/>
      <c r="D22" s="14"/>
      <c r="E22" s="15"/>
      <c r="F22" s="16"/>
    </row>
    <row r="23" spans="1:6">
      <c r="A23" s="11"/>
      <c r="B23" s="12"/>
      <c r="C23" s="13"/>
      <c r="D23" s="14"/>
      <c r="E23" s="15"/>
      <c r="F23" s="16"/>
    </row>
    <row r="24" spans="1:6">
      <c r="A24" s="11"/>
      <c r="B24" s="12"/>
      <c r="C24" s="13"/>
      <c r="D24" s="14"/>
      <c r="E24" s="15"/>
      <c r="F24" s="16"/>
    </row>
    <row r="25" spans="1:6" ht="23.25">
      <c r="A25" s="11"/>
      <c r="B25" s="669" t="s">
        <v>765</v>
      </c>
      <c r="C25" s="669"/>
      <c r="D25" s="669"/>
      <c r="E25" s="669"/>
      <c r="F25" s="669"/>
    </row>
    <row r="26" spans="1:6">
      <c r="A26" s="11"/>
      <c r="B26" s="12"/>
      <c r="C26" s="13"/>
      <c r="D26" s="14"/>
      <c r="E26" s="15"/>
      <c r="F26" s="16"/>
    </row>
    <row r="27" spans="1:6">
      <c r="A27" s="11"/>
      <c r="B27" s="12"/>
      <c r="C27" s="13"/>
      <c r="D27" s="14"/>
      <c r="E27" s="15"/>
      <c r="F27" s="16"/>
    </row>
    <row r="28" spans="1:6">
      <c r="A28" s="11"/>
      <c r="B28" s="12"/>
      <c r="C28" s="670"/>
      <c r="D28" s="670"/>
      <c r="E28" s="670"/>
      <c r="F28" s="670"/>
    </row>
    <row r="29" spans="1:6">
      <c r="A29" s="11"/>
      <c r="B29" s="12"/>
      <c r="C29" s="13"/>
      <c r="D29" s="14"/>
      <c r="E29" s="15"/>
      <c r="F29" s="16"/>
    </row>
    <row r="30" spans="1:6">
      <c r="A30" s="11"/>
      <c r="B30" s="12"/>
      <c r="C30" s="670"/>
      <c r="D30" s="670"/>
      <c r="E30" s="670"/>
      <c r="F30" s="670"/>
    </row>
    <row r="31" spans="1:6">
      <c r="A31" s="11"/>
      <c r="B31" s="12"/>
      <c r="C31" s="13"/>
      <c r="D31" s="14"/>
      <c r="E31" s="15"/>
      <c r="F31" s="16"/>
    </row>
    <row r="32" spans="1:6" ht="15.75">
      <c r="A32" s="11"/>
      <c r="B32" s="17" t="s">
        <v>8</v>
      </c>
      <c r="C32" s="668" t="s">
        <v>9</v>
      </c>
      <c r="D32" s="668"/>
      <c r="E32" s="668"/>
      <c r="F32" s="668"/>
    </row>
    <row r="33" spans="1:6">
      <c r="A33" s="11"/>
      <c r="B33" s="17"/>
    </row>
    <row r="34" spans="1:6" ht="15.75" customHeight="1">
      <c r="A34" s="11"/>
      <c r="B34" s="17" t="s">
        <v>10</v>
      </c>
      <c r="C34" s="649" t="s">
        <v>11</v>
      </c>
      <c r="D34" s="649"/>
      <c r="E34" s="649"/>
      <c r="F34" s="649"/>
    </row>
    <row r="35" spans="1:6" ht="15.75">
      <c r="A35" s="11"/>
      <c r="B35" s="17"/>
      <c r="C35" s="18"/>
      <c r="D35" s="19"/>
      <c r="E35" s="20"/>
      <c r="F35" s="21"/>
    </row>
    <row r="36" spans="1:6" ht="15.75">
      <c r="A36" s="11"/>
      <c r="B36" s="17" t="s">
        <v>12</v>
      </c>
      <c r="C36" s="649" t="s">
        <v>13</v>
      </c>
      <c r="D36" s="649"/>
      <c r="E36" s="649"/>
      <c r="F36" s="649"/>
    </row>
    <row r="37" spans="1:6" ht="15.75">
      <c r="A37" s="11"/>
      <c r="B37" s="17"/>
      <c r="C37" s="18"/>
      <c r="D37" s="19"/>
      <c r="E37" s="20"/>
      <c r="F37" s="21"/>
    </row>
    <row r="38" spans="1:6" ht="15.75">
      <c r="A38" s="11"/>
      <c r="B38" s="17" t="s">
        <v>14</v>
      </c>
      <c r="C38" s="649" t="s">
        <v>15</v>
      </c>
      <c r="D38" s="649"/>
      <c r="E38" s="649"/>
      <c r="F38" s="649"/>
    </row>
    <row r="39" spans="1:6" ht="15.75">
      <c r="A39" s="11"/>
      <c r="B39" s="17"/>
      <c r="C39" s="18"/>
      <c r="D39" s="19"/>
      <c r="E39" s="20"/>
      <c r="F39" s="21"/>
    </row>
    <row r="40" spans="1:6" ht="15.75">
      <c r="A40" s="11"/>
      <c r="B40" s="17"/>
      <c r="C40" s="649"/>
      <c r="D40" s="649"/>
      <c r="E40" s="649"/>
      <c r="F40" s="649"/>
    </row>
    <row r="41" spans="1:6" ht="15.75">
      <c r="A41" s="11"/>
      <c r="B41" s="17"/>
      <c r="C41" s="18"/>
      <c r="D41" s="19"/>
      <c r="E41" s="20"/>
      <c r="F41" s="21"/>
    </row>
    <row r="42" spans="1:6" ht="15.75">
      <c r="A42" s="11"/>
      <c r="B42" s="17"/>
      <c r="C42" s="18"/>
      <c r="D42" s="19"/>
      <c r="E42" s="20"/>
      <c r="F42" s="21"/>
    </row>
    <row r="43" spans="1:6" ht="15.75">
      <c r="A43" s="11"/>
      <c r="B43" s="17" t="s">
        <v>16</v>
      </c>
      <c r="C43" s="18"/>
      <c r="D43" s="19"/>
      <c r="E43" s="20"/>
      <c r="F43" s="21"/>
    </row>
    <row r="44" spans="1:6" ht="15.75">
      <c r="A44" s="11"/>
      <c r="B44" s="17"/>
      <c r="C44" s="18"/>
      <c r="D44" s="19"/>
      <c r="E44" s="20"/>
      <c r="F44" s="21"/>
    </row>
    <row r="46" spans="1:6" ht="15.75">
      <c r="A46" s="72" t="s">
        <v>18</v>
      </c>
      <c r="B46" s="73" t="s">
        <v>116</v>
      </c>
      <c r="C46" s="73"/>
      <c r="D46" s="74"/>
      <c r="E46" s="73"/>
      <c r="F46" s="73"/>
    </row>
    <row r="47" spans="1:6" ht="15.75">
      <c r="A47" s="75"/>
      <c r="B47" s="76"/>
      <c r="C47" s="77"/>
      <c r="D47" s="78"/>
      <c r="E47" s="514"/>
      <c r="F47" s="77"/>
    </row>
    <row r="48" spans="1:6" ht="61.5" customHeight="1">
      <c r="A48" s="79" t="s">
        <v>117</v>
      </c>
      <c r="B48" s="79" t="s">
        <v>786</v>
      </c>
      <c r="C48" s="80"/>
      <c r="D48" s="78"/>
      <c r="E48" s="515"/>
      <c r="F48" s="81"/>
    </row>
    <row r="49" spans="1:6" ht="30">
      <c r="A49" s="79"/>
      <c r="B49" s="79" t="s">
        <v>118</v>
      </c>
      <c r="C49" s="80"/>
      <c r="D49" s="78"/>
      <c r="E49" s="515"/>
      <c r="F49" s="81"/>
    </row>
    <row r="50" spans="1:6" ht="15.75">
      <c r="A50" s="79"/>
      <c r="B50" s="79"/>
      <c r="C50" s="78" t="s">
        <v>119</v>
      </c>
      <c r="D50" s="82">
        <v>8</v>
      </c>
      <c r="E50" s="516"/>
      <c r="F50" s="81">
        <f>D50*E50</f>
        <v>0</v>
      </c>
    </row>
    <row r="51" spans="1:6">
      <c r="A51" s="79"/>
      <c r="B51" s="79"/>
      <c r="E51" s="517"/>
    </row>
    <row r="52" spans="1:6" ht="15.75">
      <c r="A52" s="83"/>
      <c r="B52" s="84" t="s">
        <v>120</v>
      </c>
      <c r="C52" s="85"/>
      <c r="D52" s="86"/>
      <c r="E52" s="518"/>
      <c r="F52" s="88">
        <f>F50</f>
        <v>0</v>
      </c>
    </row>
    <row r="53" spans="1:6" ht="15.75">
      <c r="A53" s="56"/>
      <c r="B53" s="56"/>
      <c r="C53" s="56"/>
      <c r="D53" s="89"/>
      <c r="E53" s="519"/>
      <c r="F53" s="56"/>
    </row>
    <row r="54" spans="1:6" ht="15.75">
      <c r="A54" s="56"/>
      <c r="B54" s="56"/>
      <c r="C54" s="56"/>
      <c r="D54" s="89"/>
      <c r="E54" s="519"/>
      <c r="F54" s="56"/>
    </row>
    <row r="55" spans="1:6" ht="15.75">
      <c r="A55" s="72" t="s">
        <v>21</v>
      </c>
      <c r="B55" s="73" t="s">
        <v>121</v>
      </c>
      <c r="C55" s="74"/>
      <c r="D55" s="87"/>
      <c r="E55" s="518"/>
      <c r="F55" s="73"/>
    </row>
    <row r="56" spans="1:6" ht="15.75">
      <c r="A56" s="75"/>
      <c r="B56" s="76"/>
      <c r="C56" s="78"/>
      <c r="D56" s="90"/>
      <c r="E56" s="520"/>
      <c r="F56" s="77"/>
    </row>
    <row r="57" spans="1:6" ht="45">
      <c r="A57" s="478" t="s">
        <v>122</v>
      </c>
      <c r="B57" s="79" t="s">
        <v>123</v>
      </c>
      <c r="C57" s="78"/>
      <c r="D57" s="90"/>
      <c r="E57" s="516"/>
      <c r="F57" s="81"/>
    </row>
    <row r="58" spans="1:6" ht="15.75">
      <c r="A58" s="91"/>
      <c r="B58" s="79" t="s">
        <v>124</v>
      </c>
      <c r="C58" s="78" t="s">
        <v>84</v>
      </c>
      <c r="D58" s="82">
        <v>26.2</v>
      </c>
      <c r="E58" s="516"/>
      <c r="F58" s="81">
        <f>D58*E58</f>
        <v>0</v>
      </c>
    </row>
    <row r="59" spans="1:6" ht="15.75">
      <c r="A59" s="91"/>
      <c r="B59" s="91"/>
      <c r="C59" s="78"/>
      <c r="D59" s="82"/>
      <c r="E59" s="516"/>
      <c r="F59" s="81"/>
    </row>
    <row r="60" spans="1:6" ht="45">
      <c r="A60" s="478" t="s">
        <v>125</v>
      </c>
      <c r="B60" s="79" t="s">
        <v>126</v>
      </c>
      <c r="C60" s="78"/>
      <c r="D60" s="90"/>
      <c r="E60" s="516"/>
      <c r="F60" s="81"/>
    </row>
    <row r="61" spans="1:6" ht="15.75">
      <c r="A61" s="91"/>
      <c r="B61" s="79" t="s">
        <v>124</v>
      </c>
      <c r="C61" s="78" t="s">
        <v>84</v>
      </c>
      <c r="D61" s="82">
        <v>20.445</v>
      </c>
      <c r="E61" s="516"/>
      <c r="F61" s="81">
        <f>D61*E61</f>
        <v>0</v>
      </c>
    </row>
    <row r="62" spans="1:6" ht="15.75">
      <c r="A62" s="91"/>
      <c r="B62" s="79" t="s">
        <v>127</v>
      </c>
      <c r="C62" s="78" t="s">
        <v>84</v>
      </c>
      <c r="D62" s="82">
        <v>32.36</v>
      </c>
      <c r="E62" s="516"/>
      <c r="F62" s="81">
        <f>D62*E62</f>
        <v>0</v>
      </c>
    </row>
    <row r="63" spans="1:6" ht="15.75">
      <c r="A63" s="91"/>
      <c r="B63" s="91"/>
      <c r="C63" s="78"/>
      <c r="D63" s="82"/>
      <c r="E63" s="516"/>
      <c r="F63" s="81"/>
    </row>
    <row r="64" spans="1:6" ht="60">
      <c r="A64" s="478" t="s">
        <v>128</v>
      </c>
      <c r="B64" s="613" t="s">
        <v>129</v>
      </c>
      <c r="C64" s="78"/>
      <c r="D64" s="90"/>
      <c r="E64" s="516"/>
      <c r="F64" s="81"/>
    </row>
    <row r="65" spans="1:6" ht="90">
      <c r="A65" s="91"/>
      <c r="B65" s="620" t="s">
        <v>873</v>
      </c>
      <c r="C65" s="78"/>
      <c r="D65" s="90"/>
      <c r="E65" s="516"/>
      <c r="F65" s="81"/>
    </row>
    <row r="66" spans="1:6" ht="15.75">
      <c r="A66" s="91"/>
      <c r="B66" s="79"/>
      <c r="C66" s="78" t="s">
        <v>130</v>
      </c>
      <c r="D66" s="82">
        <v>3.3466163967168701</v>
      </c>
      <c r="E66" s="516"/>
      <c r="F66" s="81">
        <f>D66*E66</f>
        <v>0</v>
      </c>
    </row>
    <row r="67" spans="1:6" ht="15.75">
      <c r="A67" s="91"/>
      <c r="B67" s="91"/>
      <c r="C67" s="78"/>
      <c r="D67" s="82"/>
      <c r="E67" s="516"/>
      <c r="F67" s="81"/>
    </row>
    <row r="68" spans="1:6" ht="15.75">
      <c r="A68" s="83"/>
      <c r="B68" s="84" t="s">
        <v>131</v>
      </c>
      <c r="C68" s="85"/>
      <c r="D68" s="86"/>
      <c r="E68" s="518"/>
      <c r="F68" s="88">
        <f>SUM(F58:F66)</f>
        <v>0</v>
      </c>
    </row>
    <row r="69" spans="1:6" ht="15.75">
      <c r="A69" s="56"/>
      <c r="B69" s="56"/>
      <c r="C69" s="56"/>
      <c r="D69" s="89"/>
      <c r="E69" s="519"/>
      <c r="F69" s="56"/>
    </row>
    <row r="70" spans="1:6" ht="15.75">
      <c r="A70" s="56"/>
      <c r="B70" s="56"/>
      <c r="C70" s="56"/>
      <c r="D70" s="89"/>
      <c r="E70" s="519"/>
      <c r="F70" s="56"/>
    </row>
    <row r="71" spans="1:6" ht="15.75">
      <c r="A71" s="72" t="s">
        <v>22</v>
      </c>
      <c r="B71" s="73" t="s">
        <v>132</v>
      </c>
      <c r="C71" s="74"/>
      <c r="D71" s="87"/>
      <c r="E71" s="518"/>
      <c r="F71" s="73"/>
    </row>
    <row r="72" spans="1:6" ht="15.75">
      <c r="A72" s="75"/>
      <c r="B72" s="76"/>
      <c r="C72" s="78"/>
      <c r="D72" s="90"/>
      <c r="E72" s="520"/>
      <c r="F72" s="77"/>
    </row>
    <row r="73" spans="1:6" ht="45">
      <c r="A73" s="478" t="s">
        <v>133</v>
      </c>
      <c r="B73" s="79" t="s">
        <v>134</v>
      </c>
      <c r="C73" s="78"/>
      <c r="D73" s="90"/>
      <c r="E73" s="520"/>
      <c r="F73" s="77"/>
    </row>
    <row r="74" spans="1:6" ht="15.75">
      <c r="A74" s="79"/>
      <c r="B74" s="79" t="s">
        <v>135</v>
      </c>
      <c r="C74" s="92" t="s">
        <v>136</v>
      </c>
      <c r="D74" s="82">
        <v>290</v>
      </c>
      <c r="E74" s="516"/>
      <c r="F74" s="81">
        <f t="shared" ref="F74:F77" si="0">D74*E74</f>
        <v>0</v>
      </c>
    </row>
    <row r="75" spans="1:6" ht="15.75">
      <c r="A75" s="79"/>
      <c r="B75" s="79" t="s">
        <v>137</v>
      </c>
      <c r="C75" s="92" t="s">
        <v>136</v>
      </c>
      <c r="D75" s="82">
        <v>930</v>
      </c>
      <c r="E75" s="516"/>
      <c r="F75" s="81">
        <f t="shared" si="0"/>
        <v>0</v>
      </c>
    </row>
    <row r="76" spans="1:6" ht="15.75">
      <c r="A76" s="79"/>
      <c r="B76" s="79" t="s">
        <v>138</v>
      </c>
      <c r="C76" s="92" t="s">
        <v>136</v>
      </c>
      <c r="D76" s="82">
        <v>210</v>
      </c>
      <c r="E76" s="516"/>
      <c r="F76" s="81">
        <f t="shared" si="0"/>
        <v>0</v>
      </c>
    </row>
    <row r="77" spans="1:6" ht="15.75">
      <c r="A77" s="79"/>
      <c r="B77" s="79" t="s">
        <v>139</v>
      </c>
      <c r="C77" s="92" t="s">
        <v>136</v>
      </c>
      <c r="D77" s="82">
        <v>950</v>
      </c>
      <c r="E77" s="516"/>
      <c r="F77" s="81">
        <f t="shared" si="0"/>
        <v>0</v>
      </c>
    </row>
    <row r="78" spans="1:6" ht="15.75">
      <c r="A78" s="79"/>
      <c r="B78" s="79"/>
      <c r="C78" s="92"/>
      <c r="D78" s="90"/>
      <c r="E78" s="516"/>
      <c r="F78" s="93"/>
    </row>
    <row r="79" spans="1:6" ht="15.75">
      <c r="A79" s="83"/>
      <c r="B79" s="84" t="s">
        <v>140</v>
      </c>
      <c r="C79" s="85"/>
      <c r="D79" s="86"/>
      <c r="E79" s="521"/>
      <c r="F79" s="88">
        <f>SUM(F74:F78)</f>
        <v>0</v>
      </c>
    </row>
    <row r="80" spans="1:6" ht="15.75">
      <c r="A80" s="56"/>
      <c r="B80" s="56"/>
      <c r="C80" s="56"/>
      <c r="D80" s="89"/>
      <c r="E80" s="519"/>
      <c r="F80" s="56"/>
    </row>
    <row r="81" spans="1:6" ht="15.75">
      <c r="A81" s="56"/>
      <c r="B81" s="56"/>
      <c r="C81" s="56"/>
      <c r="D81" s="89"/>
      <c r="E81" s="519"/>
      <c r="F81" s="56"/>
    </row>
    <row r="82" spans="1:6" ht="15.75">
      <c r="A82" s="72" t="s">
        <v>25</v>
      </c>
      <c r="B82" s="73" t="s">
        <v>141</v>
      </c>
      <c r="C82" s="74"/>
      <c r="D82" s="87"/>
      <c r="E82" s="518"/>
      <c r="F82" s="73"/>
    </row>
    <row r="83" spans="1:6" ht="15.75">
      <c r="A83" s="75"/>
      <c r="B83" s="76"/>
      <c r="C83" s="78"/>
      <c r="D83" s="90"/>
      <c r="E83" s="520"/>
      <c r="F83" s="77"/>
    </row>
    <row r="84" spans="1:6" ht="30">
      <c r="A84" s="478" t="s">
        <v>142</v>
      </c>
      <c r="B84" s="79" t="s">
        <v>143</v>
      </c>
      <c r="C84" s="78"/>
      <c r="D84" s="90"/>
      <c r="E84" s="522"/>
      <c r="F84" s="93"/>
    </row>
    <row r="85" spans="1:6" ht="15.75">
      <c r="A85" s="79"/>
      <c r="B85" s="479" t="s">
        <v>144</v>
      </c>
      <c r="C85" s="78" t="s">
        <v>119</v>
      </c>
      <c r="D85" s="82">
        <v>6</v>
      </c>
      <c r="E85" s="516"/>
      <c r="F85" s="81">
        <f t="shared" ref="F85:F86" si="1">D85*E85</f>
        <v>0</v>
      </c>
    </row>
    <row r="86" spans="1:6" ht="15.75">
      <c r="A86" s="79"/>
      <c r="B86" s="479" t="s">
        <v>145</v>
      </c>
      <c r="C86" s="78" t="s">
        <v>119</v>
      </c>
      <c r="D86" s="82">
        <v>10.5</v>
      </c>
      <c r="E86" s="516"/>
      <c r="F86" s="81">
        <f t="shared" si="1"/>
        <v>0</v>
      </c>
    </row>
    <row r="87" spans="1:6" ht="15.75">
      <c r="A87" s="79"/>
      <c r="B87" s="79"/>
      <c r="C87" s="92"/>
      <c r="D87" s="90"/>
      <c r="E87" s="516"/>
      <c r="F87" s="93"/>
    </row>
    <row r="88" spans="1:6" ht="15.75">
      <c r="A88" s="83"/>
      <c r="B88" s="84" t="s">
        <v>146</v>
      </c>
      <c r="C88" s="85"/>
      <c r="D88" s="86"/>
      <c r="E88" s="521"/>
      <c r="F88" s="88">
        <f>SUM(F85:F87)</f>
        <v>0</v>
      </c>
    </row>
    <row r="89" spans="1:6" ht="15.75">
      <c r="A89" s="94"/>
      <c r="B89" s="56"/>
      <c r="C89" s="94"/>
      <c r="D89" s="95"/>
      <c r="E89" s="523"/>
      <c r="F89" s="94"/>
    </row>
    <row r="90" spans="1:6" ht="15.75">
      <c r="A90" s="94"/>
      <c r="B90" s="56"/>
      <c r="C90" s="94"/>
      <c r="D90" s="95"/>
      <c r="E90" s="523"/>
      <c r="F90" s="94"/>
    </row>
    <row r="91" spans="1:6" ht="15.75">
      <c r="A91" s="72" t="s">
        <v>98</v>
      </c>
      <c r="B91" s="73" t="s">
        <v>147</v>
      </c>
      <c r="C91" s="73"/>
      <c r="D91" s="87"/>
      <c r="E91" s="518"/>
      <c r="F91" s="73"/>
    </row>
    <row r="92" spans="1:6" ht="15.75">
      <c r="A92" s="96"/>
      <c r="B92" s="76"/>
      <c r="C92" s="97"/>
      <c r="D92" s="98"/>
      <c r="E92" s="524"/>
      <c r="F92" s="97"/>
    </row>
    <row r="93" spans="1:6" ht="45">
      <c r="A93" s="478" t="s">
        <v>148</v>
      </c>
      <c r="B93" s="79" t="s">
        <v>748</v>
      </c>
      <c r="C93" s="97"/>
      <c r="D93" s="98"/>
      <c r="E93" s="525"/>
      <c r="F93" s="99"/>
    </row>
    <row r="94" spans="1:6" ht="45">
      <c r="A94" s="100"/>
      <c r="B94" s="79" t="s">
        <v>149</v>
      </c>
      <c r="C94" s="97"/>
      <c r="D94" s="98"/>
      <c r="E94" s="525"/>
      <c r="F94" s="99"/>
    </row>
    <row r="95" spans="1:6" ht="15.75">
      <c r="A95" s="100"/>
      <c r="B95" s="79"/>
      <c r="C95" s="101" t="s">
        <v>84</v>
      </c>
      <c r="D95" s="82">
        <v>240</v>
      </c>
      <c r="E95" s="516"/>
      <c r="F95" s="81">
        <f t="shared" ref="F95" si="2">D95*E95</f>
        <v>0</v>
      </c>
    </row>
    <row r="96" spans="1:6" ht="15.75">
      <c r="A96" s="100"/>
      <c r="B96" s="79"/>
      <c r="C96" s="102"/>
      <c r="D96" s="98"/>
      <c r="E96" s="516"/>
      <c r="F96" s="93"/>
    </row>
    <row r="97" spans="1:6" ht="45">
      <c r="A97" s="478" t="s">
        <v>150</v>
      </c>
      <c r="B97" s="79" t="s">
        <v>787</v>
      </c>
      <c r="C97" s="97"/>
      <c r="D97" s="98"/>
      <c r="E97" s="525"/>
      <c r="F97" s="93"/>
    </row>
    <row r="98" spans="1:6" ht="15.75">
      <c r="A98" s="100"/>
      <c r="B98" s="79"/>
      <c r="C98" s="101" t="s">
        <v>119</v>
      </c>
      <c r="D98" s="82">
        <v>5.76</v>
      </c>
      <c r="E98" s="516"/>
      <c r="F98" s="81">
        <f t="shared" ref="F98" si="3">D98*E98</f>
        <v>0</v>
      </c>
    </row>
    <row r="99" spans="1:6" ht="15.75">
      <c r="A99" s="100"/>
      <c r="B99" s="79"/>
      <c r="C99" s="102"/>
      <c r="D99" s="98"/>
      <c r="E99" s="516"/>
      <c r="F99" s="99"/>
    </row>
    <row r="100" spans="1:6" ht="15.75">
      <c r="A100" s="83"/>
      <c r="B100" s="84" t="s">
        <v>151</v>
      </c>
      <c r="C100" s="103"/>
      <c r="D100" s="86"/>
      <c r="E100" s="521"/>
      <c r="F100" s="88">
        <f>SUM(F95:F99)</f>
        <v>0</v>
      </c>
    </row>
    <row r="101" spans="1:6" ht="15.75">
      <c r="A101" s="94"/>
      <c r="B101" s="56"/>
      <c r="C101" s="94"/>
      <c r="D101" s="95"/>
      <c r="E101" s="523"/>
      <c r="F101" s="94"/>
    </row>
    <row r="102" spans="1:6" ht="15.75">
      <c r="A102" s="94"/>
      <c r="B102" s="56"/>
      <c r="C102" s="94"/>
      <c r="D102" s="95"/>
      <c r="E102" s="523"/>
      <c r="F102" s="94"/>
    </row>
    <row r="103" spans="1:6" ht="15.75">
      <c r="A103" s="72" t="s">
        <v>26</v>
      </c>
      <c r="B103" s="73" t="s">
        <v>152</v>
      </c>
      <c r="C103" s="73"/>
      <c r="D103" s="87"/>
      <c r="E103" s="518"/>
      <c r="F103" s="73"/>
    </row>
    <row r="104" spans="1:6" ht="15.75">
      <c r="A104" s="96"/>
      <c r="B104" s="76"/>
      <c r="C104" s="97"/>
      <c r="D104" s="98"/>
      <c r="E104" s="524"/>
      <c r="F104" s="97"/>
    </row>
    <row r="105" spans="1:6" ht="75">
      <c r="A105" s="478" t="s">
        <v>153</v>
      </c>
      <c r="B105" s="104" t="s">
        <v>154</v>
      </c>
      <c r="C105" s="97"/>
      <c r="D105" s="98"/>
      <c r="E105" s="525"/>
      <c r="F105" s="99"/>
    </row>
    <row r="106" spans="1:6" ht="30">
      <c r="A106" s="100"/>
      <c r="B106" s="104" t="s">
        <v>155</v>
      </c>
      <c r="C106" s="97"/>
      <c r="D106" s="98"/>
      <c r="E106" s="525"/>
      <c r="F106" s="99"/>
    </row>
    <row r="107" spans="1:6" ht="15.75">
      <c r="A107" s="100"/>
      <c r="B107" s="100"/>
      <c r="C107" s="101" t="s">
        <v>156</v>
      </c>
      <c r="D107" s="82">
        <v>650</v>
      </c>
      <c r="E107" s="516"/>
      <c r="F107" s="81">
        <f t="shared" ref="F107" si="4">D107*E107</f>
        <v>0</v>
      </c>
    </row>
    <row r="108" spans="1:6">
      <c r="A108" s="100"/>
      <c r="B108" s="100"/>
      <c r="C108" s="102"/>
      <c r="D108" s="97"/>
      <c r="E108" s="526"/>
      <c r="F108" s="99"/>
    </row>
    <row r="109" spans="1:6" ht="15.75">
      <c r="A109" s="83"/>
      <c r="B109" s="84" t="s">
        <v>157</v>
      </c>
      <c r="C109" s="103"/>
      <c r="D109" s="103"/>
      <c r="E109" s="105"/>
      <c r="F109" s="88">
        <f>F107</f>
        <v>0</v>
      </c>
    </row>
    <row r="112" spans="1:6">
      <c r="A112" s="94"/>
      <c r="B112" s="94"/>
      <c r="C112" s="94"/>
      <c r="D112" s="94"/>
      <c r="E112" s="94"/>
      <c r="F112" s="94"/>
    </row>
    <row r="114" spans="1:6" ht="20.25">
      <c r="A114" s="483"/>
      <c r="B114" s="484" t="s">
        <v>158</v>
      </c>
      <c r="C114" s="483"/>
      <c r="D114" s="483"/>
      <c r="E114" s="483"/>
      <c r="F114" s="483"/>
    </row>
    <row r="115" spans="1:6" ht="20.25">
      <c r="B115" s="106"/>
    </row>
    <row r="117" spans="1:6" ht="18">
      <c r="A117" s="107"/>
      <c r="B117" s="108" t="s">
        <v>159</v>
      </c>
      <c r="C117" s="108"/>
      <c r="D117" s="108"/>
      <c r="E117" s="108"/>
      <c r="F117" s="109"/>
    </row>
    <row r="119" spans="1:6">
      <c r="A119" s="110" t="s">
        <v>18</v>
      </c>
      <c r="B119" s="111" t="s">
        <v>116</v>
      </c>
      <c r="F119" s="112">
        <f>F52</f>
        <v>0</v>
      </c>
    </row>
    <row r="120" spans="1:6">
      <c r="A120" s="110" t="s">
        <v>21</v>
      </c>
      <c r="B120" s="111" t="s">
        <v>121</v>
      </c>
      <c r="C120" s="113"/>
      <c r="D120" s="113"/>
      <c r="E120" s="113"/>
      <c r="F120" s="112">
        <f>F68</f>
        <v>0</v>
      </c>
    </row>
    <row r="121" spans="1:6">
      <c r="A121" s="110" t="s">
        <v>22</v>
      </c>
      <c r="B121" s="111" t="s">
        <v>132</v>
      </c>
      <c r="C121" s="113"/>
      <c r="D121" s="113"/>
      <c r="E121" s="113"/>
      <c r="F121" s="112">
        <f>F79</f>
        <v>0</v>
      </c>
    </row>
    <row r="122" spans="1:6">
      <c r="A122" s="110" t="s">
        <v>25</v>
      </c>
      <c r="B122" s="111" t="s">
        <v>141</v>
      </c>
      <c r="C122" s="113"/>
      <c r="D122" s="113"/>
      <c r="E122" s="113"/>
      <c r="F122" s="112">
        <f>F88</f>
        <v>0</v>
      </c>
    </row>
    <row r="123" spans="1:6">
      <c r="A123" s="110" t="s">
        <v>98</v>
      </c>
      <c r="B123" s="111" t="s">
        <v>147</v>
      </c>
      <c r="C123" s="113"/>
      <c r="D123" s="113"/>
      <c r="E123" s="113"/>
      <c r="F123" s="112">
        <f>F100</f>
        <v>0</v>
      </c>
    </row>
    <row r="124" spans="1:6">
      <c r="A124" s="110" t="s">
        <v>26</v>
      </c>
      <c r="B124" s="111" t="s">
        <v>152</v>
      </c>
      <c r="C124" s="113"/>
      <c r="D124" s="113"/>
      <c r="E124" s="113"/>
      <c r="F124" s="112">
        <f>F109</f>
        <v>0</v>
      </c>
    </row>
    <row r="125" spans="1:6">
      <c r="A125" s="110"/>
      <c r="B125" s="111"/>
      <c r="C125" s="113"/>
      <c r="D125" s="113"/>
      <c r="E125" s="113"/>
      <c r="F125" s="112"/>
    </row>
    <row r="126" spans="1:6" ht="18">
      <c r="A126" s="107"/>
      <c r="B126" s="108" t="s">
        <v>753</v>
      </c>
      <c r="C126" s="108"/>
      <c r="D126" s="108"/>
      <c r="E126" s="108"/>
      <c r="F126" s="109">
        <f>SUM(F119:F125)</f>
        <v>0</v>
      </c>
    </row>
    <row r="128" spans="1:6" ht="55.5" customHeight="1">
      <c r="A128" s="4"/>
      <c r="B128" s="5" t="s">
        <v>160</v>
      </c>
      <c r="C128" s="646" t="s">
        <v>0</v>
      </c>
      <c r="D128" s="661"/>
      <c r="E128" s="661"/>
      <c r="F128" s="662"/>
    </row>
    <row r="129" spans="1:6">
      <c r="A129" s="644"/>
      <c r="B129" s="645"/>
      <c r="C129" s="663"/>
      <c r="D129" s="664"/>
      <c r="E129" s="664"/>
      <c r="F129" s="645"/>
    </row>
    <row r="130" spans="1:6">
      <c r="A130" s="665" t="s">
        <v>1</v>
      </c>
      <c r="B130" s="666"/>
      <c r="C130" s="666"/>
      <c r="D130" s="666"/>
      <c r="E130" s="666"/>
      <c r="F130" s="666"/>
    </row>
    <row r="131" spans="1:6">
      <c r="A131" s="6" t="s">
        <v>2</v>
      </c>
      <c r="B131" s="7" t="s">
        <v>3</v>
      </c>
      <c r="C131" s="8" t="s">
        <v>4</v>
      </c>
      <c r="D131" s="9" t="s">
        <v>5</v>
      </c>
      <c r="E131" s="10" t="s">
        <v>6</v>
      </c>
      <c r="F131" s="10" t="s">
        <v>7</v>
      </c>
    </row>
    <row r="132" spans="1:6">
      <c r="A132" s="67"/>
      <c r="B132" s="68"/>
      <c r="C132" s="69"/>
      <c r="D132" s="70"/>
      <c r="E132" s="71"/>
      <c r="F132" s="71"/>
    </row>
    <row r="133" spans="1:6">
      <c r="A133" s="67"/>
      <c r="B133" s="68"/>
      <c r="C133" s="69"/>
      <c r="D133" s="70"/>
      <c r="E133" s="71"/>
      <c r="F133" s="71"/>
    </row>
    <row r="134" spans="1:6">
      <c r="A134" s="67"/>
      <c r="B134" s="68"/>
      <c r="C134" s="69"/>
      <c r="D134" s="70"/>
      <c r="E134" s="71"/>
      <c r="F134" s="71"/>
    </row>
    <row r="135" spans="1:6">
      <c r="A135" s="67"/>
      <c r="B135" s="68"/>
      <c r="C135" s="69"/>
      <c r="D135" s="70"/>
      <c r="E135" s="71"/>
      <c r="F135" s="71"/>
    </row>
    <row r="136" spans="1:6">
      <c r="A136" s="67"/>
      <c r="B136" s="68"/>
      <c r="C136" s="69"/>
      <c r="D136" s="70"/>
      <c r="E136" s="71"/>
      <c r="F136" s="71"/>
    </row>
    <row r="137" spans="1:6">
      <c r="A137" s="67"/>
      <c r="B137" s="68"/>
      <c r="C137" s="69"/>
      <c r="D137" s="70"/>
      <c r="E137" s="71"/>
      <c r="F137" s="71"/>
    </row>
    <row r="138" spans="1:6" ht="15.75">
      <c r="A138" s="114"/>
      <c r="B138" s="17"/>
      <c r="C138" s="18"/>
      <c r="D138" s="19"/>
      <c r="E138" s="20"/>
      <c r="F138" s="21"/>
    </row>
    <row r="139" spans="1:6" ht="15.75">
      <c r="A139" s="114"/>
      <c r="B139" s="17"/>
      <c r="C139" s="18"/>
      <c r="D139" s="19"/>
      <c r="E139" s="20"/>
      <c r="F139" s="21"/>
    </row>
    <row r="140" spans="1:6" ht="15.75">
      <c r="A140" s="114"/>
      <c r="B140" s="17"/>
      <c r="C140" s="18"/>
      <c r="D140" s="19"/>
      <c r="E140" s="20"/>
      <c r="F140" s="21"/>
    </row>
    <row r="141" spans="1:6" ht="15.75">
      <c r="A141" s="114"/>
      <c r="B141" s="17"/>
      <c r="C141" s="18"/>
      <c r="D141" s="19"/>
      <c r="E141" s="20"/>
      <c r="F141" s="21"/>
    </row>
    <row r="142" spans="1:6" ht="15.75">
      <c r="A142" s="114"/>
      <c r="B142" s="17"/>
      <c r="C142" s="18"/>
      <c r="D142" s="19"/>
      <c r="E142" s="20"/>
      <c r="F142" s="21"/>
    </row>
    <row r="143" spans="1:6" ht="15.75">
      <c r="A143" s="114"/>
      <c r="B143" s="17"/>
      <c r="C143" s="18"/>
      <c r="D143" s="19"/>
      <c r="E143" s="20"/>
      <c r="F143" s="21"/>
    </row>
    <row r="144" spans="1:6" ht="15.75">
      <c r="A144" s="114"/>
      <c r="B144" s="17"/>
      <c r="C144" s="18"/>
      <c r="D144" s="19"/>
      <c r="E144" s="20"/>
      <c r="F144" s="21"/>
    </row>
    <row r="145" spans="1:6" ht="15.75">
      <c r="A145" s="114"/>
      <c r="B145" s="17"/>
      <c r="C145" s="18"/>
      <c r="D145" s="19"/>
      <c r="E145" s="20"/>
      <c r="F145" s="21"/>
    </row>
    <row r="146" spans="1:6" ht="15.75">
      <c r="A146" s="114"/>
      <c r="B146" s="17"/>
      <c r="C146" s="18"/>
      <c r="D146" s="19"/>
      <c r="E146" s="20"/>
      <c r="F146" s="21"/>
    </row>
    <row r="147" spans="1:6" ht="15.75">
      <c r="A147" s="114"/>
      <c r="B147" s="17"/>
      <c r="C147" s="18"/>
      <c r="D147" s="19"/>
      <c r="E147" s="20"/>
      <c r="F147" s="21"/>
    </row>
    <row r="148" spans="1:6">
      <c r="A148" s="11"/>
      <c r="B148" s="12"/>
      <c r="C148" s="13"/>
      <c r="D148" s="14"/>
      <c r="E148" s="15"/>
      <c r="F148" s="16"/>
    </row>
    <row r="149" spans="1:6">
      <c r="A149" s="11"/>
      <c r="B149" s="12"/>
      <c r="C149" s="13"/>
      <c r="D149" s="14"/>
      <c r="E149" s="15"/>
      <c r="F149" s="16"/>
    </row>
    <row r="150" spans="1:6">
      <c r="A150" s="11"/>
      <c r="B150" s="12"/>
      <c r="C150" s="13"/>
      <c r="D150" s="14"/>
      <c r="E150" s="15"/>
      <c r="F150" s="16"/>
    </row>
    <row r="151" spans="1:6">
      <c r="A151" s="11"/>
      <c r="B151" s="12"/>
      <c r="C151" s="13"/>
      <c r="D151" s="14"/>
      <c r="E151" s="15"/>
      <c r="F151" s="16"/>
    </row>
    <row r="152" spans="1:6" ht="20.25">
      <c r="A152" s="11"/>
      <c r="B152" s="667" t="s">
        <v>766</v>
      </c>
      <c r="C152" s="667"/>
      <c r="D152" s="667"/>
      <c r="E152" s="667"/>
      <c r="F152" s="667"/>
    </row>
    <row r="153" spans="1:6" ht="20.25">
      <c r="A153" s="11"/>
      <c r="B153" s="115"/>
      <c r="C153" s="115"/>
      <c r="D153" s="115"/>
      <c r="E153" s="115"/>
      <c r="F153" s="115"/>
    </row>
    <row r="154" spans="1:6" ht="20.25">
      <c r="A154" s="11"/>
      <c r="B154" s="115"/>
      <c r="C154" s="115"/>
      <c r="D154" s="115"/>
      <c r="E154" s="115"/>
      <c r="F154" s="115"/>
    </row>
    <row r="155" spans="1:6" ht="20.25">
      <c r="A155" s="11"/>
      <c r="B155" s="115"/>
      <c r="C155" s="115"/>
      <c r="D155" s="115"/>
      <c r="E155" s="115"/>
      <c r="F155" s="115"/>
    </row>
    <row r="156" spans="1:6" ht="20.25">
      <c r="A156" s="11"/>
      <c r="B156" s="115"/>
      <c r="C156" s="115"/>
      <c r="D156" s="115"/>
      <c r="E156" s="115"/>
      <c r="F156" s="115"/>
    </row>
    <row r="157" spans="1:6">
      <c r="A157" s="11"/>
      <c r="B157" s="12"/>
      <c r="C157" s="13"/>
      <c r="D157" s="14"/>
      <c r="E157" s="15"/>
      <c r="F157" s="16"/>
    </row>
    <row r="158" spans="1:6">
      <c r="A158" s="11"/>
      <c r="B158" s="12"/>
      <c r="C158" s="13"/>
      <c r="D158" s="14"/>
      <c r="E158" s="15"/>
      <c r="F158" s="16"/>
    </row>
    <row r="159" spans="1:6">
      <c r="A159" s="11"/>
      <c r="B159" s="12"/>
      <c r="C159" s="13"/>
      <c r="D159" s="14"/>
      <c r="E159" s="15"/>
      <c r="F159" s="16"/>
    </row>
    <row r="160" spans="1:6" ht="15.75">
      <c r="A160" s="11"/>
      <c r="B160" s="17" t="s">
        <v>8</v>
      </c>
      <c r="C160" s="668" t="s">
        <v>9</v>
      </c>
      <c r="D160" s="668"/>
      <c r="E160" s="668"/>
      <c r="F160" s="668"/>
    </row>
    <row r="161" spans="1:6">
      <c r="A161" s="11"/>
      <c r="B161" s="17"/>
    </row>
    <row r="162" spans="1:6" ht="15.75" customHeight="1">
      <c r="A162" s="11"/>
      <c r="B162" s="17" t="s">
        <v>10</v>
      </c>
      <c r="C162" s="649" t="s">
        <v>11</v>
      </c>
      <c r="D162" s="649"/>
      <c r="E162" s="649"/>
      <c r="F162" s="649"/>
    </row>
    <row r="163" spans="1:6" ht="15.75">
      <c r="A163" s="11"/>
      <c r="B163" s="17"/>
      <c r="C163" s="18"/>
      <c r="D163" s="19"/>
      <c r="E163" s="20"/>
      <c r="F163" s="21"/>
    </row>
    <row r="164" spans="1:6" ht="15.75">
      <c r="A164" s="11"/>
      <c r="B164" s="17" t="s">
        <v>12</v>
      </c>
      <c r="C164" s="649" t="s">
        <v>13</v>
      </c>
      <c r="D164" s="649"/>
      <c r="E164" s="649"/>
      <c r="F164" s="649"/>
    </row>
    <row r="165" spans="1:6" ht="15.75">
      <c r="A165" s="11"/>
      <c r="B165" s="17"/>
      <c r="C165" s="18"/>
      <c r="D165" s="19"/>
      <c r="E165" s="20"/>
      <c r="F165" s="21"/>
    </row>
    <row r="166" spans="1:6" ht="15.75">
      <c r="A166" s="11"/>
      <c r="B166" s="17" t="s">
        <v>14</v>
      </c>
      <c r="C166" s="649" t="s">
        <v>15</v>
      </c>
      <c r="D166" s="649"/>
      <c r="E166" s="649"/>
      <c r="F166" s="649"/>
    </row>
    <row r="167" spans="1:6" ht="15.75">
      <c r="A167" s="11"/>
      <c r="B167" s="17"/>
      <c r="C167" s="18"/>
      <c r="D167" s="19"/>
      <c r="E167" s="20"/>
      <c r="F167" s="21"/>
    </row>
    <row r="168" spans="1:6" ht="15.75">
      <c r="A168" s="11"/>
      <c r="B168" s="17"/>
      <c r="C168" s="649"/>
      <c r="D168" s="649"/>
      <c r="E168" s="649"/>
      <c r="F168" s="649"/>
    </row>
    <row r="169" spans="1:6" ht="15.75">
      <c r="A169" s="11"/>
      <c r="B169" s="17"/>
      <c r="C169" s="18"/>
      <c r="D169" s="19"/>
      <c r="E169" s="20"/>
      <c r="F169" s="21"/>
    </row>
    <row r="170" spans="1:6" ht="15.75">
      <c r="A170" s="11"/>
      <c r="B170" s="17"/>
      <c r="C170" s="18"/>
      <c r="D170" s="19"/>
      <c r="E170" s="20"/>
      <c r="F170" s="21"/>
    </row>
    <row r="171" spans="1:6" ht="15.75">
      <c r="A171" s="11"/>
      <c r="B171" s="17" t="s">
        <v>16</v>
      </c>
      <c r="C171" s="18"/>
      <c r="D171" s="19"/>
      <c r="E171" s="20"/>
      <c r="F171" s="21"/>
    </row>
    <row r="172" spans="1:6" ht="15.75">
      <c r="A172" s="11"/>
      <c r="B172" s="17"/>
      <c r="C172" s="18"/>
      <c r="D172" s="19"/>
      <c r="E172" s="20"/>
      <c r="F172" s="21"/>
    </row>
    <row r="175" spans="1:6" ht="15.75">
      <c r="A175" s="116"/>
      <c r="B175" s="65" t="s">
        <v>17</v>
      </c>
      <c r="C175" s="117"/>
      <c r="D175" s="118"/>
      <c r="E175" s="119"/>
      <c r="F175" s="120"/>
    </row>
    <row r="176" spans="1:6">
      <c r="A176" s="54"/>
      <c r="B176" s="54"/>
      <c r="C176" s="54"/>
      <c r="D176" s="54"/>
      <c r="E176" s="54"/>
      <c r="F176" s="54"/>
    </row>
    <row r="177" spans="1:6" ht="20.25" customHeight="1">
      <c r="A177" s="17"/>
      <c r="B177" s="643" t="s">
        <v>811</v>
      </c>
      <c r="C177" s="643"/>
      <c r="D177" s="643"/>
      <c r="E177" s="643"/>
      <c r="F177" s="643"/>
    </row>
    <row r="178" spans="1:6" ht="20.25" customHeight="1">
      <c r="A178" s="17"/>
      <c r="B178" s="643" t="s">
        <v>19</v>
      </c>
      <c r="C178" s="643"/>
      <c r="D178" s="643"/>
      <c r="E178" s="643"/>
      <c r="F178" s="643"/>
    </row>
    <row r="179" spans="1:6" ht="32.25" customHeight="1">
      <c r="A179" s="17"/>
      <c r="B179" s="643" t="s">
        <v>20</v>
      </c>
      <c r="C179" s="643"/>
      <c r="D179" s="643"/>
      <c r="E179" s="643"/>
      <c r="F179" s="643"/>
    </row>
    <row r="180" spans="1:6" ht="31.5" customHeight="1">
      <c r="A180" s="17"/>
      <c r="B180" s="643" t="s">
        <v>761</v>
      </c>
      <c r="C180" s="643"/>
      <c r="D180" s="643"/>
      <c r="E180" s="643"/>
      <c r="F180" s="643"/>
    </row>
    <row r="181" spans="1:6" ht="33.75" customHeight="1">
      <c r="A181" s="17"/>
      <c r="B181" s="643" t="s">
        <v>762</v>
      </c>
      <c r="C181" s="643"/>
      <c r="D181" s="643"/>
      <c r="E181" s="643"/>
      <c r="F181" s="643"/>
    </row>
    <row r="182" spans="1:6" ht="18.75" customHeight="1">
      <c r="A182" s="17"/>
      <c r="B182" s="643" t="s">
        <v>23</v>
      </c>
      <c r="C182" s="643"/>
      <c r="D182" s="643"/>
      <c r="E182" s="643"/>
      <c r="F182" s="643"/>
    </row>
    <row r="183" spans="1:6" ht="34.5" customHeight="1">
      <c r="A183" s="17"/>
      <c r="B183" s="643" t="s">
        <v>24</v>
      </c>
      <c r="C183" s="643"/>
      <c r="D183" s="643"/>
      <c r="E183" s="643"/>
      <c r="F183" s="643"/>
    </row>
    <row r="184" spans="1:6" ht="38.25" customHeight="1">
      <c r="A184" s="17"/>
      <c r="B184" s="643" t="s">
        <v>763</v>
      </c>
      <c r="C184" s="643"/>
      <c r="D184" s="643"/>
      <c r="E184" s="643"/>
      <c r="F184" s="643"/>
    </row>
    <row r="185" spans="1:6" ht="33" customHeight="1">
      <c r="A185" s="17"/>
      <c r="B185" s="643" t="s">
        <v>27</v>
      </c>
      <c r="C185" s="643"/>
      <c r="D185" s="643"/>
      <c r="E185" s="643"/>
      <c r="F185" s="643"/>
    </row>
    <row r="186" spans="1:6" ht="18" customHeight="1">
      <c r="A186" s="17"/>
      <c r="B186" s="643" t="s">
        <v>28</v>
      </c>
      <c r="C186" s="643"/>
      <c r="D186" s="643"/>
      <c r="E186" s="643"/>
      <c r="F186" s="643"/>
    </row>
    <row r="187" spans="1:6" ht="17.25" customHeight="1">
      <c r="A187" s="17"/>
      <c r="B187" s="643" t="s">
        <v>30</v>
      </c>
      <c r="C187" s="643"/>
      <c r="D187" s="643"/>
      <c r="E187" s="643"/>
      <c r="F187" s="643"/>
    </row>
    <row r="188" spans="1:6" ht="50.25" customHeight="1">
      <c r="A188" s="17"/>
      <c r="B188" s="643" t="s">
        <v>32</v>
      </c>
      <c r="C188" s="643"/>
      <c r="D188" s="643"/>
      <c r="E188" s="643"/>
      <c r="F188" s="643"/>
    </row>
    <row r="189" spans="1:6" ht="31.5" customHeight="1">
      <c r="A189" s="17"/>
      <c r="B189" s="643" t="s">
        <v>34</v>
      </c>
      <c r="C189" s="643"/>
      <c r="D189" s="643"/>
      <c r="E189" s="643"/>
      <c r="F189" s="643"/>
    </row>
    <row r="190" spans="1:6" ht="33" customHeight="1">
      <c r="A190" s="17"/>
      <c r="B190" s="643" t="s">
        <v>764</v>
      </c>
      <c r="C190" s="643"/>
      <c r="D190" s="643"/>
      <c r="E190" s="643"/>
      <c r="F190" s="643"/>
    </row>
    <row r="191" spans="1:6" ht="18" customHeight="1">
      <c r="A191" s="55"/>
      <c r="B191" s="17"/>
      <c r="C191" s="17"/>
      <c r="D191" s="17"/>
      <c r="E191" s="17"/>
      <c r="F191" s="17"/>
    </row>
    <row r="192" spans="1:6" ht="15.75">
      <c r="A192" s="64"/>
      <c r="B192" s="17"/>
      <c r="C192" s="121"/>
      <c r="D192" s="122"/>
      <c r="E192" s="123"/>
      <c r="F192" s="124"/>
    </row>
    <row r="200" spans="1:6">
      <c r="A200" s="116"/>
      <c r="B200" s="65" t="s">
        <v>36</v>
      </c>
      <c r="C200" s="22"/>
      <c r="D200" s="23"/>
      <c r="E200" s="24"/>
      <c r="F200" s="25"/>
    </row>
    <row r="201" spans="1:6">
      <c r="A201" s="125"/>
      <c r="B201" s="54"/>
      <c r="C201" s="27"/>
      <c r="D201" s="28"/>
      <c r="E201" s="29"/>
      <c r="F201" s="30"/>
    </row>
    <row r="202" spans="1:6">
      <c r="A202" s="114" t="s">
        <v>161</v>
      </c>
      <c r="B202" s="17" t="s">
        <v>162</v>
      </c>
      <c r="C202" s="12"/>
      <c r="D202" s="12"/>
      <c r="E202" s="12"/>
      <c r="F202" s="12"/>
    </row>
    <row r="203" spans="1:6">
      <c r="A203" s="17"/>
      <c r="B203" s="17"/>
      <c r="C203" s="12"/>
      <c r="D203" s="12"/>
      <c r="E203" s="12"/>
      <c r="F203" s="12"/>
    </row>
    <row r="204" spans="1:6">
      <c r="A204" s="114" t="s">
        <v>163</v>
      </c>
      <c r="B204" s="17" t="s">
        <v>164</v>
      </c>
      <c r="C204" s="12"/>
      <c r="D204" s="12"/>
      <c r="E204" s="12"/>
      <c r="F204" s="12"/>
    </row>
    <row r="205" spans="1:6">
      <c r="A205" s="114" t="s">
        <v>165</v>
      </c>
      <c r="B205" s="17" t="s">
        <v>166</v>
      </c>
      <c r="C205" s="12"/>
      <c r="D205" s="12"/>
      <c r="E205" s="12"/>
      <c r="F205" s="12"/>
    </row>
    <row r="206" spans="1:6">
      <c r="A206" s="17"/>
      <c r="B206" s="17"/>
      <c r="C206" s="12"/>
      <c r="D206" s="12"/>
      <c r="E206" s="12"/>
      <c r="F206" s="12"/>
    </row>
    <row r="207" spans="1:6">
      <c r="A207" s="114" t="s">
        <v>113</v>
      </c>
      <c r="B207" s="17" t="s">
        <v>167</v>
      </c>
      <c r="C207" s="12"/>
      <c r="D207" s="12"/>
      <c r="E207" s="12"/>
      <c r="F207" s="12"/>
    </row>
    <row r="208" spans="1:6">
      <c r="A208" s="17"/>
      <c r="B208" s="17"/>
      <c r="C208" s="12"/>
      <c r="D208" s="12"/>
      <c r="E208" s="12"/>
      <c r="F208" s="12"/>
    </row>
    <row r="209" spans="1:6">
      <c r="A209" s="114" t="s">
        <v>168</v>
      </c>
      <c r="B209" s="17" t="s">
        <v>169</v>
      </c>
      <c r="C209" s="12"/>
      <c r="D209" s="12"/>
      <c r="E209" s="12"/>
      <c r="F209" s="12"/>
    </row>
    <row r="210" spans="1:6">
      <c r="A210" s="114" t="s">
        <v>170</v>
      </c>
      <c r="B210" s="17" t="s">
        <v>171</v>
      </c>
      <c r="C210" s="12"/>
      <c r="D210" s="12"/>
      <c r="E210" s="12"/>
      <c r="F210" s="12"/>
    </row>
    <row r="211" spans="1:6">
      <c r="A211" s="114" t="s">
        <v>172</v>
      </c>
      <c r="B211" s="17" t="s">
        <v>38</v>
      </c>
      <c r="C211" s="12"/>
      <c r="D211" s="12"/>
      <c r="E211" s="12"/>
      <c r="F211" s="12"/>
    </row>
    <row r="212" spans="1:6">
      <c r="A212" s="114" t="s">
        <v>37</v>
      </c>
      <c r="B212" s="17" t="s">
        <v>40</v>
      </c>
      <c r="C212" s="12"/>
      <c r="D212" s="12"/>
      <c r="E212" s="12"/>
      <c r="F212" s="12"/>
    </row>
    <row r="213" spans="1:6">
      <c r="A213" s="114" t="s">
        <v>39</v>
      </c>
      <c r="B213" s="17" t="s">
        <v>42</v>
      </c>
      <c r="C213" s="12"/>
      <c r="D213" s="12"/>
      <c r="E213" s="12"/>
      <c r="F213" s="12"/>
    </row>
    <row r="214" spans="1:6">
      <c r="A214" s="114" t="s">
        <v>41</v>
      </c>
      <c r="B214" s="17" t="s">
        <v>44</v>
      </c>
      <c r="C214" s="12"/>
      <c r="D214" s="12"/>
      <c r="E214" s="12"/>
      <c r="F214" s="12"/>
    </row>
    <row r="215" spans="1:6">
      <c r="A215" s="114" t="s">
        <v>43</v>
      </c>
      <c r="B215" s="17" t="s">
        <v>173</v>
      </c>
      <c r="C215" s="12"/>
      <c r="D215" s="12"/>
      <c r="E215" s="12"/>
      <c r="F215" s="12"/>
    </row>
    <row r="216" spans="1:6">
      <c r="A216" s="114" t="s">
        <v>174</v>
      </c>
      <c r="B216" s="17" t="s">
        <v>45</v>
      </c>
      <c r="C216" s="12"/>
      <c r="D216" s="12"/>
      <c r="E216" s="12"/>
      <c r="F216" s="12"/>
    </row>
    <row r="217" spans="1:6" ht="15.75">
      <c r="A217" s="56" t="s">
        <v>757</v>
      </c>
      <c r="B217" s="56" t="s">
        <v>759</v>
      </c>
    </row>
    <row r="228" spans="1:6" ht="15.75">
      <c r="A228" s="48" t="s">
        <v>163</v>
      </c>
      <c r="B228" s="49" t="s">
        <v>164</v>
      </c>
      <c r="C228" s="50"/>
      <c r="D228" s="51"/>
      <c r="E228" s="52"/>
      <c r="F228" s="53"/>
    </row>
    <row r="229" spans="1:6">
      <c r="A229" s="125"/>
      <c r="B229" s="125"/>
      <c r="C229" s="125"/>
      <c r="D229" s="125"/>
      <c r="E229" s="125"/>
      <c r="F229" s="125"/>
    </row>
    <row r="230" spans="1:6">
      <c r="A230" s="126"/>
      <c r="B230" s="643" t="s">
        <v>46</v>
      </c>
      <c r="C230" s="643"/>
      <c r="D230" s="643"/>
      <c r="E230" s="643"/>
      <c r="F230" s="643"/>
    </row>
    <row r="231" spans="1:6">
      <c r="A231" s="126"/>
      <c r="B231" s="643"/>
      <c r="C231" s="643"/>
      <c r="D231" s="643"/>
      <c r="E231" s="643"/>
      <c r="F231" s="643"/>
    </row>
    <row r="232" spans="1:6" ht="30.75" customHeight="1">
      <c r="A232" s="126"/>
      <c r="B232" s="643" t="s">
        <v>175</v>
      </c>
      <c r="C232" s="643"/>
      <c r="D232" s="643"/>
      <c r="E232" s="643"/>
      <c r="F232" s="643"/>
    </row>
    <row r="233" spans="1:6" ht="31.5" customHeight="1">
      <c r="A233" s="126"/>
      <c r="B233" s="643" t="s">
        <v>176</v>
      </c>
      <c r="C233" s="643"/>
      <c r="D233" s="643"/>
      <c r="E233" s="643"/>
      <c r="F233" s="643"/>
    </row>
    <row r="234" spans="1:6" ht="32.25" customHeight="1">
      <c r="A234" s="126"/>
      <c r="B234" s="643" t="s">
        <v>177</v>
      </c>
      <c r="C234" s="643"/>
      <c r="D234" s="643"/>
      <c r="E234" s="643"/>
      <c r="F234" s="643"/>
    </row>
    <row r="235" spans="1:6">
      <c r="A235" s="126"/>
      <c r="B235" s="17"/>
      <c r="C235" s="17"/>
      <c r="D235" s="17"/>
      <c r="E235" s="17"/>
      <c r="F235" s="17"/>
    </row>
    <row r="236" spans="1:6">
      <c r="A236" s="116"/>
      <c r="B236" s="116"/>
      <c r="C236" s="116"/>
      <c r="D236" s="116"/>
      <c r="E236" s="116"/>
      <c r="F236" s="116"/>
    </row>
    <row r="237" spans="1:6" ht="30">
      <c r="A237" s="31" t="s">
        <v>62</v>
      </c>
      <c r="B237" s="31" t="s">
        <v>63</v>
      </c>
      <c r="C237" s="31" t="s">
        <v>64</v>
      </c>
      <c r="D237" s="32" t="s">
        <v>65</v>
      </c>
      <c r="E237" s="31" t="s">
        <v>66</v>
      </c>
      <c r="F237" s="66" t="s">
        <v>67</v>
      </c>
    </row>
    <row r="238" spans="1:6">
      <c r="A238" s="127"/>
      <c r="B238" s="127"/>
      <c r="C238" s="127"/>
      <c r="D238" s="128"/>
      <c r="E238" s="127"/>
      <c r="F238" s="129"/>
    </row>
    <row r="239" spans="1:6" ht="43.5" customHeight="1">
      <c r="A239" s="36" t="s">
        <v>18</v>
      </c>
      <c r="B239" s="37" t="s">
        <v>178</v>
      </c>
      <c r="C239" s="58" t="s">
        <v>68</v>
      </c>
      <c r="D239" s="57">
        <v>1</v>
      </c>
      <c r="E239" s="527"/>
      <c r="F239" s="40">
        <f>D239*E239</f>
        <v>0</v>
      </c>
    </row>
    <row r="240" spans="1:6">
      <c r="A240" s="130"/>
      <c r="B240" s="130"/>
      <c r="C240" s="130"/>
      <c r="D240" s="130"/>
      <c r="E240" s="529"/>
      <c r="F240" s="130"/>
    </row>
    <row r="241" spans="1:6" ht="49.5" customHeight="1">
      <c r="A241" s="36" t="s">
        <v>21</v>
      </c>
      <c r="B241" s="37" t="s">
        <v>179</v>
      </c>
      <c r="C241" s="58" t="s">
        <v>68</v>
      </c>
      <c r="D241" s="57">
        <v>1</v>
      </c>
      <c r="E241" s="527"/>
      <c r="F241" s="40">
        <f>D241*E241</f>
        <v>0</v>
      </c>
    </row>
    <row r="242" spans="1:6" ht="15.75">
      <c r="A242" s="131"/>
      <c r="B242" s="132"/>
      <c r="C242" s="133"/>
      <c r="D242" s="134"/>
      <c r="E242" s="135"/>
      <c r="F242" s="136"/>
    </row>
    <row r="243" spans="1:6" ht="49.5" customHeight="1">
      <c r="A243" s="36" t="s">
        <v>22</v>
      </c>
      <c r="B243" s="37" t="s">
        <v>180</v>
      </c>
      <c r="C243" s="58" t="s">
        <v>68</v>
      </c>
      <c r="D243" s="57">
        <v>1</v>
      </c>
      <c r="E243" s="527"/>
      <c r="F243" s="40">
        <f>D243*E243</f>
        <v>0</v>
      </c>
    </row>
    <row r="244" spans="1:6" ht="15.75">
      <c r="A244" s="131"/>
      <c r="B244" s="132"/>
      <c r="C244" s="133"/>
      <c r="D244" s="134"/>
      <c r="E244" s="528"/>
      <c r="F244" s="136"/>
    </row>
    <row r="245" spans="1:6" ht="32.25" customHeight="1">
      <c r="A245" s="36" t="s">
        <v>25</v>
      </c>
      <c r="B245" s="37" t="s">
        <v>181</v>
      </c>
      <c r="C245" s="58" t="s">
        <v>68</v>
      </c>
      <c r="D245" s="57">
        <v>1</v>
      </c>
      <c r="E245" s="527"/>
      <c r="F245" s="40">
        <f>D245*E245</f>
        <v>0</v>
      </c>
    </row>
    <row r="246" spans="1:6" ht="51" customHeight="1">
      <c r="A246" s="36" t="s">
        <v>98</v>
      </c>
      <c r="B246" s="37" t="s">
        <v>182</v>
      </c>
      <c r="C246" s="58" t="s">
        <v>68</v>
      </c>
      <c r="D246" s="57">
        <v>1</v>
      </c>
      <c r="E246" s="527"/>
      <c r="F246" s="40">
        <f>D246*E246</f>
        <v>0</v>
      </c>
    </row>
    <row r="247" spans="1:6">
      <c r="A247" s="130"/>
      <c r="B247" s="130"/>
      <c r="C247" s="130"/>
      <c r="D247" s="130"/>
      <c r="E247" s="529"/>
      <c r="F247" s="130"/>
    </row>
    <row r="248" spans="1:6" ht="35.25" customHeight="1">
      <c r="A248" s="36" t="s">
        <v>26</v>
      </c>
      <c r="B248" s="37" t="s">
        <v>183</v>
      </c>
      <c r="C248" s="58" t="s">
        <v>68</v>
      </c>
      <c r="D248" s="57">
        <v>1</v>
      </c>
      <c r="E248" s="527"/>
      <c r="F248" s="40">
        <f>D248*E248</f>
        <v>0</v>
      </c>
    </row>
    <row r="249" spans="1:6">
      <c r="A249" s="130"/>
      <c r="B249" s="130"/>
      <c r="C249" s="130"/>
      <c r="D249" s="130"/>
      <c r="E249" s="529"/>
      <c r="F249" s="130"/>
    </row>
    <row r="250" spans="1:6" ht="47.25" customHeight="1">
      <c r="A250" s="36" t="s">
        <v>29</v>
      </c>
      <c r="B250" s="37" t="s">
        <v>184</v>
      </c>
      <c r="C250" s="58" t="s">
        <v>68</v>
      </c>
      <c r="D250" s="57">
        <v>1</v>
      </c>
      <c r="E250" s="527"/>
      <c r="F250" s="40">
        <f>D250*E250</f>
        <v>0</v>
      </c>
    </row>
    <row r="251" spans="1:6">
      <c r="A251" s="130"/>
      <c r="B251" s="130"/>
      <c r="C251" s="130"/>
      <c r="D251" s="130"/>
      <c r="E251" s="529"/>
      <c r="F251" s="130"/>
    </row>
    <row r="252" spans="1:6" ht="54.75" customHeight="1">
      <c r="A252" s="36" t="s">
        <v>31</v>
      </c>
      <c r="B252" s="37" t="s">
        <v>185</v>
      </c>
      <c r="C252" s="58" t="s">
        <v>68</v>
      </c>
      <c r="D252" s="57">
        <v>1</v>
      </c>
      <c r="E252" s="530"/>
      <c r="F252" s="40">
        <f>D252*E252</f>
        <v>0</v>
      </c>
    </row>
    <row r="253" spans="1:6">
      <c r="A253" s="130"/>
      <c r="B253" s="130"/>
      <c r="C253" s="130"/>
      <c r="D253" s="130"/>
      <c r="E253" s="529"/>
      <c r="F253" s="130"/>
    </row>
    <row r="254" spans="1:6" ht="50.25" customHeight="1">
      <c r="A254" s="36" t="s">
        <v>33</v>
      </c>
      <c r="B254" s="37" t="s">
        <v>186</v>
      </c>
      <c r="C254" s="58" t="s">
        <v>68</v>
      </c>
      <c r="D254" s="57">
        <v>3</v>
      </c>
      <c r="E254" s="530"/>
      <c r="F254" s="40">
        <f>D254*E254</f>
        <v>0</v>
      </c>
    </row>
    <row r="255" spans="1:6">
      <c r="A255" s="130"/>
      <c r="B255" s="130"/>
      <c r="C255" s="130"/>
      <c r="D255" s="130"/>
      <c r="E255" s="529"/>
      <c r="F255" s="130"/>
    </row>
    <row r="256" spans="1:6" ht="51" customHeight="1">
      <c r="A256" s="36" t="s">
        <v>35</v>
      </c>
      <c r="B256" s="37" t="s">
        <v>187</v>
      </c>
      <c r="C256" s="58" t="s">
        <v>68</v>
      </c>
      <c r="D256" s="57">
        <v>4</v>
      </c>
      <c r="E256" s="530"/>
      <c r="F256" s="40">
        <f>D256*E256</f>
        <v>0</v>
      </c>
    </row>
    <row r="257" spans="1:6" ht="15.75">
      <c r="A257" s="131"/>
      <c r="B257" s="132"/>
      <c r="C257" s="133"/>
      <c r="D257" s="134"/>
      <c r="E257" s="531"/>
      <c r="F257" s="136"/>
    </row>
    <row r="258" spans="1:6" ht="45">
      <c r="A258" s="36" t="s">
        <v>188</v>
      </c>
      <c r="B258" s="37" t="s">
        <v>189</v>
      </c>
      <c r="C258" s="58" t="s">
        <v>68</v>
      </c>
      <c r="D258" s="57">
        <v>2</v>
      </c>
      <c r="E258" s="530"/>
      <c r="F258" s="40">
        <f>D258*E258</f>
        <v>0</v>
      </c>
    </row>
    <row r="259" spans="1:6">
      <c r="A259" s="130"/>
      <c r="B259" s="130"/>
      <c r="C259" s="130"/>
      <c r="D259" s="130"/>
      <c r="E259" s="529"/>
      <c r="F259" s="130"/>
    </row>
    <row r="260" spans="1:6" ht="45">
      <c r="A260" s="36" t="s">
        <v>190</v>
      </c>
      <c r="B260" s="37" t="s">
        <v>191</v>
      </c>
      <c r="C260" s="58" t="s">
        <v>68</v>
      </c>
      <c r="D260" s="57">
        <v>3</v>
      </c>
      <c r="E260" s="530"/>
      <c r="F260" s="40">
        <f>D260*E260</f>
        <v>0</v>
      </c>
    </row>
    <row r="261" spans="1:6">
      <c r="A261" s="130"/>
      <c r="B261" s="130"/>
      <c r="C261" s="130"/>
      <c r="D261" s="130"/>
      <c r="E261" s="529"/>
      <c r="F261" s="130"/>
    </row>
    <row r="262" spans="1:6" ht="56.25" customHeight="1">
      <c r="A262" s="36" t="s">
        <v>192</v>
      </c>
      <c r="B262" s="37" t="s">
        <v>193</v>
      </c>
      <c r="C262" s="58" t="s">
        <v>68</v>
      </c>
      <c r="D262" s="57">
        <v>3</v>
      </c>
      <c r="E262" s="530"/>
      <c r="F262" s="40">
        <f>D262*E262</f>
        <v>0</v>
      </c>
    </row>
    <row r="263" spans="1:6" ht="52.5" customHeight="1">
      <c r="A263" s="36" t="s">
        <v>194</v>
      </c>
      <c r="B263" s="37" t="s">
        <v>195</v>
      </c>
      <c r="C263" s="58" t="s">
        <v>68</v>
      </c>
      <c r="D263" s="57">
        <v>1</v>
      </c>
      <c r="E263" s="530"/>
      <c r="F263" s="40">
        <f>D263*E263</f>
        <v>0</v>
      </c>
    </row>
    <row r="264" spans="1:6">
      <c r="A264" s="130"/>
      <c r="B264" s="130"/>
      <c r="C264" s="130"/>
      <c r="D264" s="130"/>
      <c r="E264" s="529"/>
      <c r="F264" s="130"/>
    </row>
    <row r="265" spans="1:6" ht="50.25" customHeight="1">
      <c r="A265" s="36" t="s">
        <v>196</v>
      </c>
      <c r="B265" s="37" t="s">
        <v>197</v>
      </c>
      <c r="C265" s="58" t="s">
        <v>68</v>
      </c>
      <c r="D265" s="57">
        <v>2</v>
      </c>
      <c r="E265" s="530"/>
      <c r="F265" s="40">
        <f>D265*E265</f>
        <v>0</v>
      </c>
    </row>
    <row r="266" spans="1:6">
      <c r="A266" s="130"/>
      <c r="B266" s="130"/>
      <c r="C266" s="130"/>
      <c r="D266" s="130"/>
      <c r="E266" s="529"/>
      <c r="F266" s="130"/>
    </row>
    <row r="267" spans="1:6" ht="52.5" customHeight="1">
      <c r="A267" s="36" t="s">
        <v>198</v>
      </c>
      <c r="B267" s="37" t="s">
        <v>199</v>
      </c>
      <c r="C267" s="58" t="s">
        <v>68</v>
      </c>
      <c r="D267" s="57">
        <v>1</v>
      </c>
      <c r="E267" s="530"/>
      <c r="F267" s="40">
        <f>D267*E267</f>
        <v>0</v>
      </c>
    </row>
    <row r="268" spans="1:6">
      <c r="A268" s="130"/>
      <c r="B268" s="130"/>
      <c r="C268" s="130"/>
      <c r="D268" s="130"/>
      <c r="E268" s="529"/>
      <c r="F268" s="130"/>
    </row>
    <row r="269" spans="1:6" ht="48.75" customHeight="1">
      <c r="A269" s="36" t="s">
        <v>200</v>
      </c>
      <c r="B269" s="37" t="s">
        <v>201</v>
      </c>
      <c r="C269" s="58" t="s">
        <v>68</v>
      </c>
      <c r="D269" s="57">
        <v>1</v>
      </c>
      <c r="E269" s="530"/>
      <c r="F269" s="40">
        <f>D269*E269</f>
        <v>0</v>
      </c>
    </row>
    <row r="270" spans="1:6">
      <c r="A270" s="130"/>
      <c r="B270" s="130"/>
      <c r="C270" s="130"/>
      <c r="D270" s="130"/>
      <c r="E270" s="529"/>
      <c r="F270" s="130"/>
    </row>
    <row r="271" spans="1:6" ht="48.75" customHeight="1">
      <c r="A271" s="36" t="s">
        <v>202</v>
      </c>
      <c r="B271" s="37" t="s">
        <v>203</v>
      </c>
      <c r="C271" s="58" t="s">
        <v>68</v>
      </c>
      <c r="D271" s="57">
        <v>1</v>
      </c>
      <c r="E271" s="530"/>
      <c r="F271" s="40">
        <f>D271*E271</f>
        <v>0</v>
      </c>
    </row>
    <row r="272" spans="1:6" ht="15.75">
      <c r="A272" s="131"/>
      <c r="B272" s="132"/>
      <c r="C272" s="133"/>
      <c r="D272" s="134"/>
      <c r="E272" s="531"/>
      <c r="F272" s="136"/>
    </row>
    <row r="273" spans="1:6" ht="50.25" customHeight="1">
      <c r="A273" s="36" t="s">
        <v>204</v>
      </c>
      <c r="B273" s="37" t="s">
        <v>205</v>
      </c>
      <c r="C273" s="58" t="s">
        <v>68</v>
      </c>
      <c r="D273" s="57">
        <v>1</v>
      </c>
      <c r="E273" s="530"/>
      <c r="F273" s="40">
        <f>D273*E273</f>
        <v>0</v>
      </c>
    </row>
    <row r="274" spans="1:6">
      <c r="A274" s="130"/>
      <c r="B274" s="130"/>
      <c r="C274" s="130"/>
      <c r="D274" s="130"/>
      <c r="E274" s="529"/>
      <c r="F274" s="130"/>
    </row>
    <row r="275" spans="1:6" ht="51" customHeight="1">
      <c r="A275" s="36" t="s">
        <v>206</v>
      </c>
      <c r="B275" s="37" t="s">
        <v>207</v>
      </c>
      <c r="C275" s="58" t="s">
        <v>68</v>
      </c>
      <c r="D275" s="57">
        <v>1</v>
      </c>
      <c r="E275" s="530"/>
      <c r="F275" s="40">
        <f>D275*E275</f>
        <v>0</v>
      </c>
    </row>
    <row r="276" spans="1:6">
      <c r="A276" s="130"/>
      <c r="B276" s="130"/>
      <c r="C276" s="130"/>
      <c r="D276" s="130"/>
      <c r="E276" s="529"/>
      <c r="F276" s="130"/>
    </row>
    <row r="277" spans="1:6" ht="52.5" customHeight="1">
      <c r="A277" s="36" t="s">
        <v>208</v>
      </c>
      <c r="B277" s="37" t="s">
        <v>209</v>
      </c>
      <c r="C277" s="58" t="s">
        <v>68</v>
      </c>
      <c r="D277" s="57">
        <v>1</v>
      </c>
      <c r="E277" s="530"/>
      <c r="F277" s="40">
        <f>D277*E277</f>
        <v>0</v>
      </c>
    </row>
    <row r="278" spans="1:6">
      <c r="A278" s="130"/>
      <c r="B278" s="130"/>
      <c r="C278" s="130"/>
      <c r="D278" s="130"/>
      <c r="E278" s="529"/>
      <c r="F278" s="130"/>
    </row>
    <row r="279" spans="1:6" ht="52.5" customHeight="1">
      <c r="A279" s="36" t="s">
        <v>210</v>
      </c>
      <c r="B279" s="37" t="s">
        <v>211</v>
      </c>
      <c r="C279" s="58" t="s">
        <v>68</v>
      </c>
      <c r="D279" s="57">
        <v>1</v>
      </c>
      <c r="E279" s="530"/>
      <c r="F279" s="40">
        <f>D279*E279</f>
        <v>0</v>
      </c>
    </row>
    <row r="280" spans="1:6" ht="97.5" customHeight="1">
      <c r="A280" s="36" t="s">
        <v>212</v>
      </c>
      <c r="B280" s="37" t="s">
        <v>213</v>
      </c>
      <c r="C280" s="38" t="s">
        <v>83</v>
      </c>
      <c r="D280" s="57">
        <v>19.2</v>
      </c>
      <c r="E280" s="530"/>
      <c r="F280" s="40">
        <f>D280*E280</f>
        <v>0</v>
      </c>
    </row>
    <row r="281" spans="1:6">
      <c r="A281" s="130"/>
      <c r="B281" s="130"/>
      <c r="C281" s="130"/>
      <c r="D281" s="130"/>
      <c r="E281" s="529"/>
      <c r="F281" s="130"/>
    </row>
    <row r="282" spans="1:6" ht="51" customHeight="1">
      <c r="A282" s="36" t="s">
        <v>214</v>
      </c>
      <c r="B282" s="37" t="s">
        <v>215</v>
      </c>
      <c r="C282" s="38" t="s">
        <v>83</v>
      </c>
      <c r="D282" s="57">
        <v>13.5</v>
      </c>
      <c r="E282" s="530"/>
      <c r="F282" s="40">
        <f>D282*E282</f>
        <v>0</v>
      </c>
    </row>
    <row r="283" spans="1:6">
      <c r="A283" s="130"/>
      <c r="B283" s="130"/>
      <c r="C283" s="130"/>
      <c r="D283" s="130"/>
      <c r="E283" s="529"/>
      <c r="F283" s="130"/>
    </row>
    <row r="284" spans="1:6" ht="53.25" customHeight="1">
      <c r="A284" s="36" t="s">
        <v>216</v>
      </c>
      <c r="B284" s="37" t="s">
        <v>217</v>
      </c>
      <c r="C284" s="38" t="s">
        <v>83</v>
      </c>
      <c r="D284" s="57">
        <v>2.8</v>
      </c>
      <c r="E284" s="530"/>
      <c r="F284" s="40">
        <f>D284*E284</f>
        <v>0</v>
      </c>
    </row>
    <row r="285" spans="1:6">
      <c r="A285" s="130"/>
      <c r="B285" s="130"/>
      <c r="C285" s="130"/>
      <c r="D285" s="130"/>
      <c r="E285" s="529"/>
      <c r="F285" s="130"/>
    </row>
    <row r="286" spans="1:6" ht="51" customHeight="1">
      <c r="A286" s="36" t="s">
        <v>218</v>
      </c>
      <c r="B286" s="37" t="s">
        <v>219</v>
      </c>
      <c r="C286" s="58" t="s">
        <v>68</v>
      </c>
      <c r="D286" s="57">
        <v>1</v>
      </c>
      <c r="E286" s="530"/>
      <c r="F286" s="40">
        <f>D286*E286</f>
        <v>0</v>
      </c>
    </row>
    <row r="287" spans="1:6" ht="15.75">
      <c r="A287" s="131"/>
      <c r="B287" s="132"/>
      <c r="C287" s="133"/>
      <c r="D287" s="134"/>
      <c r="E287" s="531"/>
      <c r="F287" s="136"/>
    </row>
    <row r="288" spans="1:6" ht="67.5" customHeight="1">
      <c r="A288" s="36" t="s">
        <v>220</v>
      </c>
      <c r="B288" s="37" t="s">
        <v>221</v>
      </c>
      <c r="C288" s="58" t="s">
        <v>68</v>
      </c>
      <c r="D288" s="57">
        <v>2</v>
      </c>
      <c r="E288" s="530"/>
      <c r="F288" s="40">
        <f>D288*E288</f>
        <v>0</v>
      </c>
    </row>
    <row r="289" spans="1:6">
      <c r="A289" s="130"/>
      <c r="B289" s="130"/>
      <c r="C289" s="130"/>
      <c r="D289" s="130"/>
      <c r="E289" s="529"/>
      <c r="F289" s="130"/>
    </row>
    <row r="290" spans="1:6" ht="39" customHeight="1">
      <c r="A290" s="36" t="s">
        <v>222</v>
      </c>
      <c r="B290" s="37" t="s">
        <v>223</v>
      </c>
      <c r="C290" s="58" t="s">
        <v>83</v>
      </c>
      <c r="D290" s="57">
        <f>126.5-31.2</f>
        <v>95.3</v>
      </c>
      <c r="E290" s="530"/>
      <c r="F290" s="40">
        <f>D290*E290</f>
        <v>0</v>
      </c>
    </row>
    <row r="291" spans="1:6">
      <c r="A291" s="130"/>
      <c r="B291" s="130"/>
      <c r="C291" s="130"/>
      <c r="D291" s="130"/>
      <c r="E291" s="529"/>
      <c r="F291" s="130"/>
    </row>
    <row r="292" spans="1:6" ht="98.25" customHeight="1">
      <c r="A292" s="36" t="s">
        <v>224</v>
      </c>
      <c r="B292" s="37" t="s">
        <v>225</v>
      </c>
      <c r="C292" s="58" t="s">
        <v>84</v>
      </c>
      <c r="D292" s="57">
        <f>1303.7-130.7</f>
        <v>1173</v>
      </c>
      <c r="E292" s="530"/>
      <c r="F292" s="40">
        <f>D292*E292</f>
        <v>0</v>
      </c>
    </row>
    <row r="293" spans="1:6" ht="51" customHeight="1">
      <c r="A293" s="36" t="s">
        <v>226</v>
      </c>
      <c r="B293" s="37" t="s">
        <v>227</v>
      </c>
      <c r="C293" s="58" t="s">
        <v>84</v>
      </c>
      <c r="D293" s="57">
        <f>509.5-127</f>
        <v>382.5</v>
      </c>
      <c r="E293" s="530"/>
      <c r="F293" s="40">
        <f>D293*E293</f>
        <v>0</v>
      </c>
    </row>
    <row r="294" spans="1:6">
      <c r="A294" s="130"/>
      <c r="B294" s="130"/>
      <c r="C294" s="130"/>
      <c r="D294" s="130"/>
      <c r="E294" s="529"/>
      <c r="F294" s="130"/>
    </row>
    <row r="295" spans="1:6" ht="82.5" customHeight="1">
      <c r="A295" s="36" t="s">
        <v>228</v>
      </c>
      <c r="B295" s="37" t="s">
        <v>229</v>
      </c>
      <c r="C295" s="58" t="s">
        <v>84</v>
      </c>
      <c r="D295" s="57">
        <f>322.1-175</f>
        <v>147.10000000000002</v>
      </c>
      <c r="E295" s="530"/>
      <c r="F295" s="40">
        <f>D295*E295</f>
        <v>0</v>
      </c>
    </row>
    <row r="296" spans="1:6">
      <c r="A296" s="130"/>
      <c r="B296" s="130"/>
      <c r="C296" s="130"/>
      <c r="D296" s="130"/>
      <c r="E296" s="529"/>
      <c r="F296" s="130"/>
    </row>
    <row r="297" spans="1:6" ht="81" customHeight="1">
      <c r="A297" s="36" t="s">
        <v>230</v>
      </c>
      <c r="B297" s="37" t="s">
        <v>231</v>
      </c>
      <c r="C297" s="58" t="s">
        <v>84</v>
      </c>
      <c r="D297" s="57">
        <v>58.8</v>
      </c>
      <c r="E297" s="530"/>
      <c r="F297" s="40">
        <f>D297*E297</f>
        <v>0</v>
      </c>
    </row>
    <row r="298" spans="1:6">
      <c r="A298" s="130"/>
      <c r="B298" s="130"/>
      <c r="C298" s="130"/>
      <c r="D298" s="130"/>
      <c r="E298" s="529"/>
      <c r="F298" s="130"/>
    </row>
    <row r="299" spans="1:6" ht="30">
      <c r="A299" s="36" t="s">
        <v>232</v>
      </c>
      <c r="B299" s="37" t="s">
        <v>233</v>
      </c>
      <c r="C299" s="38" t="s">
        <v>83</v>
      </c>
      <c r="D299" s="57">
        <v>2</v>
      </c>
      <c r="E299" s="530"/>
      <c r="F299" s="40">
        <f>D299*E299</f>
        <v>0</v>
      </c>
    </row>
    <row r="300" spans="1:6" ht="15.75">
      <c r="A300" s="131"/>
      <c r="B300" s="132"/>
      <c r="C300" s="137"/>
      <c r="D300" s="134"/>
      <c r="E300" s="531"/>
      <c r="F300" s="136"/>
    </row>
    <row r="301" spans="1:6" ht="36" customHeight="1">
      <c r="A301" s="36" t="s">
        <v>234</v>
      </c>
      <c r="B301" s="37" t="s">
        <v>235</v>
      </c>
      <c r="C301" s="58" t="s">
        <v>84</v>
      </c>
      <c r="D301" s="57">
        <v>47.6</v>
      </c>
      <c r="E301" s="530"/>
      <c r="F301" s="40">
        <f>D301*E301</f>
        <v>0</v>
      </c>
    </row>
    <row r="302" spans="1:6">
      <c r="A302" s="130"/>
      <c r="B302" s="130"/>
      <c r="C302" s="130"/>
      <c r="D302" s="130"/>
      <c r="E302" s="529"/>
      <c r="F302" s="130"/>
    </row>
    <row r="303" spans="1:6" ht="35.25" customHeight="1">
      <c r="A303" s="36" t="s">
        <v>236</v>
      </c>
      <c r="B303" s="37" t="s">
        <v>237</v>
      </c>
      <c r="C303" s="58" t="s">
        <v>84</v>
      </c>
      <c r="D303" s="57">
        <v>48</v>
      </c>
      <c r="E303" s="530"/>
      <c r="F303" s="40">
        <f>D303*E303</f>
        <v>0</v>
      </c>
    </row>
    <row r="304" spans="1:6">
      <c r="A304" s="130"/>
      <c r="B304" s="130"/>
      <c r="C304" s="130"/>
      <c r="D304" s="130"/>
      <c r="E304" s="529"/>
      <c r="F304" s="130"/>
    </row>
    <row r="305" spans="1:6" ht="81" customHeight="1">
      <c r="A305" s="36" t="s">
        <v>238</v>
      </c>
      <c r="B305" s="37" t="s">
        <v>239</v>
      </c>
      <c r="C305" s="58" t="s">
        <v>84</v>
      </c>
      <c r="D305" s="57">
        <f>225.8-36</f>
        <v>189.8</v>
      </c>
      <c r="E305" s="530"/>
      <c r="F305" s="40">
        <f>D305*E305</f>
        <v>0</v>
      </c>
    </row>
    <row r="306" spans="1:6" ht="99.75" customHeight="1">
      <c r="A306" s="36" t="s">
        <v>240</v>
      </c>
      <c r="B306" s="37" t="s">
        <v>241</v>
      </c>
      <c r="C306" s="58" t="s">
        <v>84</v>
      </c>
      <c r="D306" s="57">
        <v>1445</v>
      </c>
      <c r="E306" s="530"/>
      <c r="F306" s="40">
        <f>D306*E306</f>
        <v>0</v>
      </c>
    </row>
    <row r="307" spans="1:6" ht="15.75">
      <c r="A307" s="130"/>
      <c r="B307" s="130"/>
      <c r="C307" s="130"/>
      <c r="D307" s="130"/>
      <c r="E307" s="42"/>
      <c r="F307" s="130"/>
    </row>
    <row r="308" spans="1:6" ht="26.25" customHeight="1">
      <c r="A308" s="43" t="s">
        <v>163</v>
      </c>
      <c r="B308" s="44" t="s">
        <v>242</v>
      </c>
      <c r="C308" s="138"/>
      <c r="D308" s="46"/>
      <c r="E308" s="46"/>
      <c r="F308" s="47">
        <f>SUM(F239:F306)</f>
        <v>0</v>
      </c>
    </row>
    <row r="309" spans="1:6" ht="15.75">
      <c r="A309" s="55"/>
      <c r="B309" s="55"/>
      <c r="C309" s="55"/>
      <c r="D309" s="55"/>
      <c r="E309" s="55"/>
      <c r="F309" s="55"/>
    </row>
    <row r="311" spans="1:6" ht="15.75">
      <c r="A311" s="48" t="s">
        <v>165</v>
      </c>
      <c r="B311" s="49" t="s">
        <v>166</v>
      </c>
      <c r="C311" s="50"/>
      <c r="D311" s="51"/>
      <c r="E311" s="52"/>
      <c r="F311" s="53"/>
    </row>
    <row r="312" spans="1:6">
      <c r="A312" s="54"/>
      <c r="B312" s="54"/>
      <c r="C312" s="54"/>
      <c r="D312" s="54"/>
      <c r="E312" s="54"/>
      <c r="F312" s="54"/>
    </row>
    <row r="313" spans="1:6">
      <c r="A313" s="17"/>
      <c r="B313" s="658" t="s">
        <v>46</v>
      </c>
      <c r="C313" s="659"/>
      <c r="D313" s="659"/>
      <c r="E313" s="659"/>
      <c r="F313" s="660"/>
    </row>
    <row r="314" spans="1:6">
      <c r="A314" s="17"/>
      <c r="B314" s="658"/>
      <c r="C314" s="659"/>
      <c r="D314" s="659"/>
      <c r="E314" s="659"/>
      <c r="F314" s="660"/>
    </row>
    <row r="315" spans="1:6" ht="20.25" customHeight="1">
      <c r="A315" s="17"/>
      <c r="B315" s="658" t="s">
        <v>243</v>
      </c>
      <c r="C315" s="659"/>
      <c r="D315" s="659"/>
      <c r="E315" s="659"/>
      <c r="F315" s="660"/>
    </row>
    <row r="316" spans="1:6" ht="81" customHeight="1">
      <c r="A316" s="17"/>
      <c r="B316" s="658" t="s">
        <v>244</v>
      </c>
      <c r="C316" s="659"/>
      <c r="D316" s="659"/>
      <c r="E316" s="659"/>
      <c r="F316" s="660"/>
    </row>
    <row r="317" spans="1:6">
      <c r="A317" s="17"/>
      <c r="B317" s="658" t="s">
        <v>245</v>
      </c>
      <c r="C317" s="659"/>
      <c r="D317" s="659"/>
      <c r="E317" s="659"/>
      <c r="F317" s="660"/>
    </row>
    <row r="318" spans="1:6">
      <c r="A318" s="17"/>
      <c r="B318" s="658"/>
      <c r="C318" s="659"/>
      <c r="D318" s="659"/>
      <c r="E318" s="659"/>
      <c r="F318" s="660"/>
    </row>
    <row r="319" spans="1:6" ht="20.25" customHeight="1">
      <c r="A319" s="64"/>
      <c r="B319" s="658" t="s">
        <v>246</v>
      </c>
      <c r="C319" s="659"/>
      <c r="D319" s="659"/>
      <c r="E319" s="659"/>
      <c r="F319" s="660"/>
    </row>
    <row r="320" spans="1:6" ht="36.75" customHeight="1">
      <c r="A320" s="64"/>
      <c r="B320" s="658" t="s">
        <v>247</v>
      </c>
      <c r="C320" s="659"/>
      <c r="D320" s="659"/>
      <c r="E320" s="659"/>
      <c r="F320" s="660"/>
    </row>
    <row r="321" spans="1:6" ht="30.75" customHeight="1">
      <c r="A321" s="64"/>
      <c r="B321" s="658" t="s">
        <v>812</v>
      </c>
      <c r="C321" s="659"/>
      <c r="D321" s="659"/>
      <c r="E321" s="659"/>
      <c r="F321" s="660"/>
    </row>
    <row r="322" spans="1:6" ht="35.25" customHeight="1">
      <c r="A322" s="64"/>
      <c r="B322" s="658" t="s">
        <v>248</v>
      </c>
      <c r="C322" s="659"/>
      <c r="D322" s="659"/>
      <c r="E322" s="659"/>
      <c r="F322" s="660"/>
    </row>
    <row r="323" spans="1:6" ht="18.75" customHeight="1">
      <c r="A323" s="64"/>
      <c r="B323" s="658" t="s">
        <v>249</v>
      </c>
      <c r="C323" s="659"/>
      <c r="D323" s="659"/>
      <c r="E323" s="659"/>
      <c r="F323" s="660"/>
    </row>
    <row r="324" spans="1:6" ht="30.75" customHeight="1">
      <c r="A324" s="64"/>
      <c r="B324" s="658" t="s">
        <v>250</v>
      </c>
      <c r="C324" s="659"/>
      <c r="D324" s="659"/>
      <c r="E324" s="659"/>
      <c r="F324" s="660"/>
    </row>
    <row r="325" spans="1:6" ht="48.75" customHeight="1">
      <c r="A325" s="64"/>
      <c r="B325" s="658" t="s">
        <v>251</v>
      </c>
      <c r="C325" s="659"/>
      <c r="D325" s="659"/>
      <c r="E325" s="659"/>
      <c r="F325" s="660"/>
    </row>
    <row r="326" spans="1:6" ht="49.5" customHeight="1">
      <c r="A326" s="17"/>
      <c r="B326" s="658" t="s">
        <v>252</v>
      </c>
      <c r="C326" s="659"/>
      <c r="D326" s="659"/>
      <c r="E326" s="659"/>
      <c r="F326" s="660"/>
    </row>
    <row r="327" spans="1:6" ht="18.75" customHeight="1">
      <c r="A327" s="17"/>
      <c r="B327" s="658" t="s">
        <v>253</v>
      </c>
      <c r="C327" s="659"/>
      <c r="D327" s="659"/>
      <c r="E327" s="659"/>
      <c r="F327" s="660"/>
    </row>
    <row r="328" spans="1:6" ht="18.75" customHeight="1">
      <c r="A328" s="17"/>
      <c r="B328" s="658" t="s">
        <v>254</v>
      </c>
      <c r="C328" s="659"/>
      <c r="D328" s="659"/>
      <c r="E328" s="659"/>
      <c r="F328" s="660"/>
    </row>
    <row r="329" spans="1:6" ht="50.25" customHeight="1">
      <c r="A329" s="17"/>
      <c r="B329" s="658" t="s">
        <v>255</v>
      </c>
      <c r="C329" s="659"/>
      <c r="D329" s="659"/>
      <c r="E329" s="659"/>
      <c r="F329" s="660"/>
    </row>
    <row r="330" spans="1:6">
      <c r="A330" s="17"/>
      <c r="B330" s="658"/>
      <c r="C330" s="659"/>
      <c r="D330" s="659"/>
      <c r="E330" s="659"/>
      <c r="F330" s="660"/>
    </row>
    <row r="331" spans="1:6">
      <c r="A331" s="17"/>
      <c r="B331" s="658" t="s">
        <v>256</v>
      </c>
      <c r="C331" s="659"/>
      <c r="D331" s="659"/>
      <c r="E331" s="659"/>
      <c r="F331" s="660"/>
    </row>
    <row r="332" spans="1:6">
      <c r="A332" s="17"/>
      <c r="B332" s="658"/>
      <c r="C332" s="659"/>
      <c r="D332" s="659"/>
      <c r="E332" s="659"/>
      <c r="F332" s="660"/>
    </row>
    <row r="333" spans="1:6" ht="33.75" customHeight="1">
      <c r="A333" s="17"/>
      <c r="B333" s="658" t="s">
        <v>257</v>
      </c>
      <c r="C333" s="659"/>
      <c r="D333" s="659"/>
      <c r="E333" s="659"/>
      <c r="F333" s="660"/>
    </row>
    <row r="334" spans="1:6" ht="17.25" customHeight="1">
      <c r="A334" s="17"/>
      <c r="B334" s="658" t="s">
        <v>258</v>
      </c>
      <c r="C334" s="659"/>
      <c r="D334" s="659"/>
      <c r="E334" s="659"/>
      <c r="F334" s="660"/>
    </row>
    <row r="335" spans="1:6" ht="20.25" customHeight="1">
      <c r="A335" s="17"/>
      <c r="B335" s="658" t="s">
        <v>259</v>
      </c>
      <c r="C335" s="659"/>
      <c r="D335" s="659"/>
      <c r="E335" s="659"/>
      <c r="F335" s="660"/>
    </row>
    <row r="336" spans="1:6" ht="48" customHeight="1">
      <c r="A336" s="17"/>
      <c r="B336" s="658" t="s">
        <v>260</v>
      </c>
      <c r="C336" s="659"/>
      <c r="D336" s="659"/>
      <c r="E336" s="659"/>
      <c r="F336" s="660"/>
    </row>
    <row r="337" spans="1:6">
      <c r="A337" s="17"/>
      <c r="B337" s="17"/>
      <c r="C337" s="17"/>
      <c r="D337" s="17"/>
      <c r="E337" s="17"/>
      <c r="F337" s="17"/>
    </row>
    <row r="338" spans="1:6">
      <c r="A338" s="17"/>
      <c r="B338" s="17"/>
      <c r="C338" s="17"/>
      <c r="D338" s="17"/>
      <c r="E338" s="17"/>
      <c r="F338" s="17"/>
    </row>
    <row r="339" spans="1:6">
      <c r="A339" s="65"/>
      <c r="B339" s="65"/>
      <c r="C339" s="65"/>
      <c r="D339" s="65"/>
      <c r="E339" s="65"/>
      <c r="F339" s="65"/>
    </row>
    <row r="340" spans="1:6" ht="30">
      <c r="A340" s="31" t="s">
        <v>62</v>
      </c>
      <c r="B340" s="31" t="s">
        <v>63</v>
      </c>
      <c r="C340" s="31" t="s">
        <v>64</v>
      </c>
      <c r="D340" s="32" t="s">
        <v>65</v>
      </c>
      <c r="E340" s="31" t="s">
        <v>66</v>
      </c>
      <c r="F340" s="66" t="s">
        <v>67</v>
      </c>
    </row>
    <row r="341" spans="1:6">
      <c r="A341" s="34"/>
      <c r="B341" s="34"/>
      <c r="C341" s="34"/>
      <c r="D341" s="34"/>
      <c r="E341" s="34"/>
      <c r="F341" s="34"/>
    </row>
    <row r="342" spans="1:6" ht="126" customHeight="1">
      <c r="A342" s="37" t="s">
        <v>18</v>
      </c>
      <c r="B342" s="37" t="s">
        <v>261</v>
      </c>
      <c r="C342" s="38" t="s">
        <v>84</v>
      </c>
      <c r="D342" s="57">
        <v>130.5</v>
      </c>
      <c r="E342" s="532"/>
      <c r="F342" s="40">
        <f>D342*E342</f>
        <v>0</v>
      </c>
    </row>
    <row r="343" spans="1:6">
      <c r="A343" s="34"/>
      <c r="B343" s="34"/>
      <c r="C343" s="34"/>
      <c r="D343" s="34"/>
      <c r="E343" s="533"/>
      <c r="F343" s="130"/>
    </row>
    <row r="344" spans="1:6" ht="112.5" customHeight="1">
      <c r="A344" s="36" t="s">
        <v>21</v>
      </c>
      <c r="B344" s="37" t="s">
        <v>262</v>
      </c>
      <c r="C344" s="38" t="s">
        <v>84</v>
      </c>
      <c r="D344" s="57">
        <v>1.35</v>
      </c>
      <c r="E344" s="532"/>
      <c r="F344" s="40">
        <f>D344*E344</f>
        <v>0</v>
      </c>
    </row>
    <row r="345" spans="1:6" ht="57" customHeight="1">
      <c r="A345" s="36" t="s">
        <v>22</v>
      </c>
      <c r="B345" s="37" t="s">
        <v>263</v>
      </c>
      <c r="C345" s="38" t="s">
        <v>84</v>
      </c>
      <c r="D345" s="57">
        <v>140</v>
      </c>
      <c r="E345" s="532"/>
      <c r="F345" s="40">
        <f>D345*E345</f>
        <v>0</v>
      </c>
    </row>
    <row r="346" spans="1:6">
      <c r="A346" s="34"/>
      <c r="B346" s="34"/>
      <c r="C346" s="34"/>
      <c r="D346" s="34"/>
      <c r="E346" s="533"/>
      <c r="F346" s="130"/>
    </row>
    <row r="347" spans="1:6" ht="50.25" customHeight="1">
      <c r="A347" s="36" t="s">
        <v>25</v>
      </c>
      <c r="B347" s="37" t="s">
        <v>264</v>
      </c>
      <c r="C347" s="38" t="s">
        <v>84</v>
      </c>
      <c r="D347" s="57">
        <v>58.8</v>
      </c>
      <c r="E347" s="532"/>
      <c r="F347" s="40">
        <f>D347*E347</f>
        <v>0</v>
      </c>
    </row>
    <row r="348" spans="1:6" ht="15.75">
      <c r="A348" s="131"/>
      <c r="B348" s="132"/>
      <c r="C348" s="137"/>
      <c r="D348" s="134"/>
      <c r="E348" s="534"/>
      <c r="F348" s="130"/>
    </row>
    <row r="349" spans="1:6" ht="87" customHeight="1">
      <c r="A349" s="36" t="s">
        <v>98</v>
      </c>
      <c r="B349" s="37" t="s">
        <v>265</v>
      </c>
      <c r="C349" s="38" t="s">
        <v>84</v>
      </c>
      <c r="D349" s="57">
        <v>31.5</v>
      </c>
      <c r="E349" s="532"/>
      <c r="F349" s="40">
        <f>D349*E349</f>
        <v>0</v>
      </c>
    </row>
    <row r="350" spans="1:6" ht="15.75">
      <c r="A350" s="34"/>
      <c r="B350" s="41"/>
      <c r="C350" s="41"/>
      <c r="D350" s="34"/>
      <c r="E350" s="34"/>
      <c r="F350" s="136"/>
    </row>
    <row r="351" spans="1:6" ht="16.5" thickBot="1">
      <c r="A351" s="43" t="s">
        <v>165</v>
      </c>
      <c r="B351" s="44" t="s">
        <v>266</v>
      </c>
      <c r="C351" s="45"/>
      <c r="D351" s="46"/>
      <c r="E351" s="139"/>
      <c r="F351" s="40">
        <f>SUM(F342:F348)</f>
        <v>0</v>
      </c>
    </row>
    <row r="352" spans="1:6">
      <c r="A352" s="26"/>
      <c r="B352" s="26"/>
      <c r="C352" s="26"/>
      <c r="D352" s="26"/>
      <c r="E352" s="26"/>
      <c r="F352" s="26"/>
    </row>
    <row r="354" spans="1:6" ht="15.75">
      <c r="A354" s="48" t="s">
        <v>168</v>
      </c>
      <c r="B354" s="49" t="s">
        <v>169</v>
      </c>
      <c r="C354" s="50"/>
      <c r="D354" s="51"/>
      <c r="E354" s="52"/>
      <c r="F354" s="53"/>
    </row>
    <row r="355" spans="1:6">
      <c r="A355" s="54"/>
      <c r="B355" s="54"/>
      <c r="C355" s="54"/>
      <c r="D355" s="54"/>
      <c r="E355" s="54"/>
      <c r="F355" s="54"/>
    </row>
    <row r="356" spans="1:6">
      <c r="A356" s="17"/>
      <c r="B356" s="509" t="s">
        <v>46</v>
      </c>
      <c r="C356" s="509"/>
      <c r="D356" s="509"/>
      <c r="E356" s="509"/>
      <c r="F356" s="509"/>
    </row>
    <row r="357" spans="1:6">
      <c r="A357" s="17"/>
      <c r="B357" s="509"/>
      <c r="C357" s="509"/>
      <c r="D357" s="509"/>
      <c r="E357" s="509"/>
      <c r="F357" s="509"/>
    </row>
    <row r="358" spans="1:6" ht="18" customHeight="1">
      <c r="A358" s="17"/>
      <c r="B358" s="643" t="s">
        <v>94</v>
      </c>
      <c r="C358" s="643"/>
      <c r="D358" s="643"/>
      <c r="E358" s="643"/>
      <c r="F358" s="643"/>
    </row>
    <row r="359" spans="1:6" ht="33" customHeight="1">
      <c r="A359" s="17"/>
      <c r="B359" s="643" t="s">
        <v>95</v>
      </c>
      <c r="C359" s="643"/>
      <c r="D359" s="643"/>
      <c r="E359" s="643"/>
      <c r="F359" s="643"/>
    </row>
    <row r="360" spans="1:6" ht="78.75" customHeight="1">
      <c r="A360" s="114"/>
      <c r="B360" s="643" t="s">
        <v>96</v>
      </c>
      <c r="C360" s="643"/>
      <c r="D360" s="643"/>
      <c r="E360" s="643"/>
      <c r="F360" s="643"/>
    </row>
    <row r="361" spans="1:6">
      <c r="A361" s="114"/>
      <c r="B361" s="17"/>
      <c r="C361" s="17"/>
      <c r="D361" s="17"/>
      <c r="E361" s="17"/>
      <c r="F361" s="17"/>
    </row>
    <row r="362" spans="1:6">
      <c r="A362" s="114"/>
      <c r="B362" s="17"/>
      <c r="C362" s="17"/>
      <c r="D362" s="17"/>
      <c r="E362" s="17"/>
      <c r="F362" s="17"/>
    </row>
    <row r="363" spans="1:6" ht="15.75">
      <c r="A363" s="17"/>
      <c r="B363" s="55"/>
      <c r="C363" s="17"/>
      <c r="D363" s="17"/>
      <c r="E363" s="17"/>
      <c r="F363" s="17"/>
    </row>
    <row r="364" spans="1:6" ht="30">
      <c r="A364" s="140" t="s">
        <v>62</v>
      </c>
      <c r="B364" s="140" t="s">
        <v>63</v>
      </c>
      <c r="C364" s="140" t="s">
        <v>64</v>
      </c>
      <c r="D364" s="141" t="s">
        <v>65</v>
      </c>
      <c r="E364" s="140" t="s">
        <v>66</v>
      </c>
      <c r="F364" s="142" t="s">
        <v>67</v>
      </c>
    </row>
    <row r="365" spans="1:6">
      <c r="A365" s="143"/>
      <c r="B365" s="143"/>
      <c r="C365" s="143"/>
      <c r="D365" s="143"/>
      <c r="E365" s="143"/>
      <c r="F365" s="143"/>
    </row>
    <row r="366" spans="1:6" ht="126" customHeight="1">
      <c r="A366" s="36" t="s">
        <v>18</v>
      </c>
      <c r="B366" s="37" t="s">
        <v>267</v>
      </c>
      <c r="C366" s="38" t="s">
        <v>84</v>
      </c>
      <c r="D366" s="57">
        <v>225.8</v>
      </c>
      <c r="E366" s="532"/>
      <c r="F366" s="40">
        <f>D366*E366</f>
        <v>0</v>
      </c>
    </row>
    <row r="367" spans="1:6" ht="15.75">
      <c r="A367" s="34"/>
      <c r="B367" s="41"/>
      <c r="C367" s="41"/>
      <c r="D367" s="34"/>
      <c r="E367" s="535"/>
      <c r="F367" s="34"/>
    </row>
    <row r="368" spans="1:6" ht="90">
      <c r="A368" s="36" t="s">
        <v>21</v>
      </c>
      <c r="B368" s="37" t="s">
        <v>749</v>
      </c>
      <c r="C368" s="38" t="s">
        <v>84</v>
      </c>
      <c r="D368" s="57">
        <v>1445</v>
      </c>
      <c r="E368" s="532"/>
      <c r="F368" s="40">
        <f>D368*E368</f>
        <v>0</v>
      </c>
    </row>
    <row r="369" spans="1:6" ht="15.75">
      <c r="A369" s="34"/>
      <c r="B369" s="41"/>
      <c r="C369" s="41"/>
      <c r="D369" s="34"/>
      <c r="E369" s="42"/>
      <c r="F369" s="34"/>
    </row>
    <row r="370" spans="1:6" ht="16.5" thickBot="1">
      <c r="A370" s="43" t="s">
        <v>168</v>
      </c>
      <c r="B370" s="44" t="s">
        <v>268</v>
      </c>
      <c r="C370" s="45"/>
      <c r="D370" s="46"/>
      <c r="E370" s="46"/>
      <c r="F370" s="47">
        <f>SUM(F366:F369)</f>
        <v>0</v>
      </c>
    </row>
    <row r="371" spans="1:6">
      <c r="A371" s="144"/>
      <c r="B371" s="144"/>
      <c r="C371" s="144"/>
      <c r="D371" s="144"/>
      <c r="E371" s="144"/>
      <c r="F371" s="144"/>
    </row>
    <row r="372" spans="1:6">
      <c r="A372" s="17"/>
      <c r="B372" s="17"/>
      <c r="C372" s="17"/>
      <c r="D372" s="17"/>
      <c r="E372" s="17"/>
      <c r="F372" s="17"/>
    </row>
    <row r="374" spans="1:6" ht="15.75">
      <c r="A374" s="48" t="s">
        <v>170</v>
      </c>
      <c r="B374" s="49" t="s">
        <v>171</v>
      </c>
      <c r="C374" s="50"/>
      <c r="D374" s="51"/>
      <c r="E374" s="52"/>
      <c r="F374" s="53"/>
    </row>
    <row r="375" spans="1:6">
      <c r="A375" s="54"/>
      <c r="B375" s="54"/>
      <c r="C375" s="54"/>
      <c r="D375" s="54"/>
      <c r="E375" s="54"/>
      <c r="F375" s="54"/>
    </row>
    <row r="376" spans="1:6">
      <c r="A376" s="17"/>
      <c r="B376" s="509" t="s">
        <v>46</v>
      </c>
      <c r="C376" s="509"/>
      <c r="D376" s="509"/>
      <c r="E376" s="509"/>
      <c r="F376" s="509"/>
    </row>
    <row r="377" spans="1:6">
      <c r="A377" s="17"/>
      <c r="B377" s="509"/>
      <c r="C377" s="509"/>
      <c r="D377" s="509"/>
      <c r="E377" s="509"/>
      <c r="F377" s="509"/>
    </row>
    <row r="378" spans="1:6" ht="33.75" customHeight="1">
      <c r="A378" s="17"/>
      <c r="B378" s="643" t="s">
        <v>269</v>
      </c>
      <c r="C378" s="643"/>
      <c r="D378" s="643"/>
      <c r="E378" s="643"/>
      <c r="F378" s="643"/>
    </row>
    <row r="379" spans="1:6" ht="17.25" customHeight="1">
      <c r="A379" s="17"/>
      <c r="B379" s="643" t="s">
        <v>270</v>
      </c>
      <c r="C379" s="643"/>
      <c r="D379" s="643"/>
      <c r="E379" s="643"/>
      <c r="F379" s="643"/>
    </row>
    <row r="380" spans="1:6" ht="18.75" customHeight="1">
      <c r="A380" s="17"/>
      <c r="B380" s="643" t="s">
        <v>271</v>
      </c>
      <c r="C380" s="643"/>
      <c r="D380" s="643"/>
      <c r="E380" s="643"/>
      <c r="F380" s="643"/>
    </row>
    <row r="381" spans="1:6" ht="18.75" customHeight="1">
      <c r="A381" s="17"/>
      <c r="B381" s="643" t="s">
        <v>272</v>
      </c>
      <c r="C381" s="643"/>
      <c r="D381" s="643"/>
      <c r="E381" s="643"/>
      <c r="F381" s="643"/>
    </row>
    <row r="382" spans="1:6" ht="63.75" customHeight="1">
      <c r="A382" s="17"/>
      <c r="B382" s="643" t="s">
        <v>273</v>
      </c>
      <c r="C382" s="643"/>
      <c r="D382" s="643"/>
      <c r="E382" s="643"/>
      <c r="F382" s="643"/>
    </row>
    <row r="383" spans="1:6" ht="4.5" customHeight="1">
      <c r="A383" s="17"/>
      <c r="B383" s="55"/>
      <c r="C383" s="17"/>
      <c r="D383" s="17"/>
      <c r="E383" s="17"/>
      <c r="F383" s="17"/>
    </row>
    <row r="384" spans="1:6" ht="30">
      <c r="A384" s="140" t="s">
        <v>62</v>
      </c>
      <c r="B384" s="140" t="s">
        <v>274</v>
      </c>
      <c r="C384" s="140" t="s">
        <v>64</v>
      </c>
      <c r="D384" s="141" t="s">
        <v>65</v>
      </c>
      <c r="E384" s="140" t="s">
        <v>66</v>
      </c>
      <c r="F384" s="142" t="s">
        <v>67</v>
      </c>
    </row>
    <row r="385" spans="1:6">
      <c r="A385" s="143"/>
      <c r="B385" s="143"/>
      <c r="C385" s="143"/>
      <c r="D385" s="143"/>
      <c r="E385" s="143"/>
      <c r="F385" s="143"/>
    </row>
    <row r="386" spans="1:6" ht="190.5" customHeight="1">
      <c r="A386" s="36" t="s">
        <v>18</v>
      </c>
      <c r="B386" s="37" t="s">
        <v>750</v>
      </c>
      <c r="C386" s="38" t="s">
        <v>84</v>
      </c>
      <c r="D386" s="57">
        <v>56.2</v>
      </c>
      <c r="E386" s="530"/>
      <c r="F386" s="40">
        <f>D386*E386</f>
        <v>0</v>
      </c>
    </row>
    <row r="387" spans="1:6" ht="15.75">
      <c r="A387" s="34"/>
      <c r="B387" s="34"/>
      <c r="C387" s="41"/>
      <c r="D387" s="34"/>
      <c r="E387" s="535"/>
      <c r="F387" s="34"/>
    </row>
    <row r="388" spans="1:6" ht="215.25" customHeight="1">
      <c r="A388" s="36" t="s">
        <v>21</v>
      </c>
      <c r="B388" s="37" t="s">
        <v>751</v>
      </c>
      <c r="C388" s="38" t="s">
        <v>84</v>
      </c>
      <c r="D388" s="57">
        <v>139</v>
      </c>
      <c r="E388" s="530"/>
      <c r="F388" s="40">
        <f>D388*E388</f>
        <v>0</v>
      </c>
    </row>
    <row r="389" spans="1:6" ht="15.75">
      <c r="A389" s="34"/>
      <c r="B389" s="34"/>
      <c r="C389" s="41"/>
      <c r="D389" s="34"/>
      <c r="E389" s="42"/>
      <c r="F389" s="34"/>
    </row>
    <row r="390" spans="1:6" ht="15.75">
      <c r="A390" s="59" t="s">
        <v>170</v>
      </c>
      <c r="B390" s="60" t="s">
        <v>275</v>
      </c>
      <c r="C390" s="61"/>
      <c r="D390" s="62"/>
      <c r="E390" s="62"/>
      <c r="F390" s="63">
        <f>F386+F388</f>
        <v>0</v>
      </c>
    </row>
    <row r="391" spans="1:6" ht="15.75">
      <c r="A391" s="56"/>
      <c r="B391" s="56"/>
      <c r="C391" s="56"/>
      <c r="D391" s="56"/>
      <c r="E391" s="56"/>
      <c r="F391" s="56"/>
    </row>
    <row r="394" spans="1:6" ht="15.75">
      <c r="A394" s="48" t="s">
        <v>172</v>
      </c>
      <c r="B394" s="49" t="s">
        <v>38</v>
      </c>
      <c r="C394" s="50"/>
      <c r="D394" s="51"/>
      <c r="E394" s="52"/>
      <c r="F394" s="53"/>
    </row>
    <row r="395" spans="1:6">
      <c r="A395" s="54"/>
      <c r="B395" s="54"/>
      <c r="C395" s="54"/>
      <c r="D395" s="54"/>
      <c r="E395" s="54"/>
      <c r="F395" s="54"/>
    </row>
    <row r="396" spans="1:6">
      <c r="A396" s="17"/>
      <c r="B396" s="509" t="s">
        <v>46</v>
      </c>
      <c r="C396" s="509"/>
      <c r="D396" s="509"/>
      <c r="E396" s="509"/>
      <c r="F396" s="509"/>
    </row>
    <row r="397" spans="1:6">
      <c r="A397" s="17"/>
      <c r="B397" s="509"/>
      <c r="C397" s="509"/>
      <c r="D397" s="509"/>
      <c r="E397" s="509"/>
      <c r="F397" s="509"/>
    </row>
    <row r="398" spans="1:6" ht="34.5" customHeight="1">
      <c r="A398" s="55"/>
      <c r="B398" s="643" t="s">
        <v>47</v>
      </c>
      <c r="C398" s="643"/>
      <c r="D398" s="643"/>
      <c r="E398" s="643"/>
      <c r="F398" s="643"/>
    </row>
    <row r="399" spans="1:6" ht="109.5" customHeight="1">
      <c r="A399" s="55"/>
      <c r="B399" s="643" t="s">
        <v>48</v>
      </c>
      <c r="C399" s="643"/>
      <c r="D399" s="643"/>
      <c r="E399" s="643"/>
      <c r="F399" s="643"/>
    </row>
    <row r="400" spans="1:6" ht="34.5" customHeight="1">
      <c r="A400" s="55"/>
      <c r="B400" s="643" t="s">
        <v>49</v>
      </c>
      <c r="C400" s="643"/>
      <c r="D400" s="643"/>
      <c r="E400" s="643"/>
      <c r="F400" s="643"/>
    </row>
    <row r="401" spans="1:6" ht="75.75" customHeight="1">
      <c r="A401" s="55"/>
      <c r="B401" s="643" t="s">
        <v>788</v>
      </c>
      <c r="C401" s="643"/>
      <c r="D401" s="643"/>
      <c r="E401" s="643"/>
      <c r="F401" s="643"/>
    </row>
    <row r="402" spans="1:6" ht="32.25" customHeight="1">
      <c r="A402" s="145"/>
      <c r="B402" s="643" t="s">
        <v>50</v>
      </c>
      <c r="C402" s="643"/>
      <c r="D402" s="643"/>
      <c r="E402" s="643"/>
      <c r="F402" s="643"/>
    </row>
    <row r="403" spans="1:6" ht="47.25" customHeight="1">
      <c r="A403" s="145"/>
      <c r="B403" s="643" t="s">
        <v>51</v>
      </c>
      <c r="C403" s="643"/>
      <c r="D403" s="643"/>
      <c r="E403" s="643"/>
      <c r="F403" s="643"/>
    </row>
    <row r="404" spans="1:6" ht="15.75" customHeight="1">
      <c r="A404" s="145"/>
      <c r="B404" s="643" t="s">
        <v>52</v>
      </c>
      <c r="C404" s="643"/>
      <c r="D404" s="643"/>
      <c r="E404" s="643"/>
      <c r="F404" s="643"/>
    </row>
    <row r="405" spans="1:6" ht="32.25" customHeight="1">
      <c r="A405" s="55"/>
      <c r="B405" s="643" t="s">
        <v>53</v>
      </c>
      <c r="C405" s="643"/>
      <c r="D405" s="643"/>
      <c r="E405" s="643"/>
      <c r="F405" s="643"/>
    </row>
    <row r="406" spans="1:6" ht="34.5" customHeight="1">
      <c r="A406" s="145"/>
      <c r="B406" s="643" t="s">
        <v>54</v>
      </c>
      <c r="C406" s="643"/>
      <c r="D406" s="643"/>
      <c r="E406" s="643"/>
      <c r="F406" s="643"/>
    </row>
    <row r="407" spans="1:6" ht="33.75" customHeight="1">
      <c r="A407" s="146"/>
      <c r="B407" s="643" t="s">
        <v>789</v>
      </c>
      <c r="C407" s="643"/>
      <c r="D407" s="643"/>
      <c r="E407" s="643"/>
      <c r="F407" s="643"/>
    </row>
    <row r="408" spans="1:6" ht="35.25" customHeight="1">
      <c r="A408" s="146"/>
      <c r="B408" s="643" t="s">
        <v>55</v>
      </c>
      <c r="C408" s="643"/>
      <c r="D408" s="643"/>
      <c r="E408" s="643"/>
      <c r="F408" s="643"/>
    </row>
    <row r="409" spans="1:6" ht="18.75" customHeight="1">
      <c r="A409" s="146"/>
      <c r="B409" s="643" t="s">
        <v>276</v>
      </c>
      <c r="C409" s="643"/>
      <c r="D409" s="643"/>
      <c r="E409" s="643"/>
      <c r="F409" s="643"/>
    </row>
    <row r="410" spans="1:6" ht="30.75" customHeight="1">
      <c r="A410" s="145"/>
      <c r="B410" s="643" t="s">
        <v>56</v>
      </c>
      <c r="C410" s="643"/>
      <c r="D410" s="643"/>
      <c r="E410" s="643"/>
      <c r="F410" s="643"/>
    </row>
    <row r="411" spans="1:6" ht="63.75" customHeight="1">
      <c r="A411" s="146"/>
      <c r="B411" s="643" t="s">
        <v>57</v>
      </c>
      <c r="C411" s="643"/>
      <c r="D411" s="643"/>
      <c r="E411" s="643"/>
      <c r="F411" s="643"/>
    </row>
    <row r="412" spans="1:6" ht="33" customHeight="1">
      <c r="A412" s="146"/>
      <c r="B412" s="643" t="s">
        <v>790</v>
      </c>
      <c r="C412" s="643"/>
      <c r="D412" s="643"/>
      <c r="E412" s="643"/>
      <c r="F412" s="643"/>
    </row>
    <row r="413" spans="1:6" ht="34.5" customHeight="1">
      <c r="A413" s="146"/>
      <c r="B413" s="643" t="s">
        <v>58</v>
      </c>
      <c r="C413" s="643"/>
      <c r="D413" s="643"/>
      <c r="E413" s="643"/>
      <c r="F413" s="643"/>
    </row>
    <row r="414" spans="1:6" ht="33" customHeight="1">
      <c r="A414" s="146"/>
      <c r="B414" s="643" t="s">
        <v>59</v>
      </c>
      <c r="C414" s="643"/>
      <c r="D414" s="643"/>
      <c r="E414" s="643"/>
      <c r="F414" s="643"/>
    </row>
    <row r="415" spans="1:6" ht="18" customHeight="1">
      <c r="A415" s="146"/>
      <c r="B415" s="509" t="s">
        <v>60</v>
      </c>
      <c r="C415" s="509"/>
      <c r="D415" s="509"/>
      <c r="E415" s="509"/>
      <c r="F415" s="509"/>
    </row>
    <row r="416" spans="1:6" ht="63" customHeight="1">
      <c r="A416" s="146"/>
      <c r="B416" s="643" t="s">
        <v>61</v>
      </c>
      <c r="C416" s="643"/>
      <c r="D416" s="643"/>
      <c r="E416" s="643"/>
      <c r="F416" s="643"/>
    </row>
    <row r="417" spans="1:6" ht="15.75">
      <c r="A417" s="146"/>
      <c r="B417" s="17"/>
      <c r="C417" s="17"/>
      <c r="D417" s="17"/>
      <c r="E417" s="17"/>
      <c r="F417" s="17"/>
    </row>
    <row r="418" spans="1:6" ht="15.75">
      <c r="A418" s="146"/>
      <c r="B418" s="17"/>
      <c r="C418" s="17"/>
      <c r="D418" s="17"/>
      <c r="E418" s="17"/>
      <c r="F418" s="17"/>
    </row>
    <row r="419" spans="1:6" ht="17.25" customHeight="1">
      <c r="A419" s="147"/>
      <c r="B419" s="148"/>
      <c r="C419" s="148"/>
      <c r="D419" s="148"/>
      <c r="E419" s="65"/>
      <c r="F419" s="65"/>
    </row>
    <row r="420" spans="1:6" ht="30">
      <c r="A420" s="31" t="s">
        <v>62</v>
      </c>
      <c r="B420" s="31" t="s">
        <v>63</v>
      </c>
      <c r="C420" s="31" t="s">
        <v>64</v>
      </c>
      <c r="D420" s="32" t="s">
        <v>65</v>
      </c>
      <c r="E420" s="31" t="s">
        <v>66</v>
      </c>
      <c r="F420" s="33" t="s">
        <v>67</v>
      </c>
    </row>
    <row r="421" spans="1:6">
      <c r="A421" s="34"/>
      <c r="B421" s="34"/>
      <c r="C421" s="34"/>
      <c r="D421" s="34"/>
      <c r="E421" s="34"/>
      <c r="F421" s="34"/>
    </row>
    <row r="422" spans="1:6" ht="204.75" customHeight="1">
      <c r="A422" s="36" t="s">
        <v>18</v>
      </c>
      <c r="B422" s="37" t="s">
        <v>277</v>
      </c>
      <c r="C422" s="38" t="s">
        <v>68</v>
      </c>
      <c r="D422" s="57">
        <v>1</v>
      </c>
      <c r="E422" s="536"/>
      <c r="F422" s="40">
        <f>D422*E422</f>
        <v>0</v>
      </c>
    </row>
    <row r="423" spans="1:6" ht="15.75">
      <c r="A423" s="36"/>
      <c r="B423" s="37"/>
      <c r="C423" s="38"/>
      <c r="D423" s="57"/>
      <c r="E423" s="536"/>
      <c r="F423" s="40"/>
    </row>
    <row r="424" spans="1:6" ht="200.25" customHeight="1">
      <c r="A424" s="36" t="s">
        <v>21</v>
      </c>
      <c r="B424" s="37" t="s">
        <v>278</v>
      </c>
      <c r="C424" s="38" t="s">
        <v>68</v>
      </c>
      <c r="D424" s="57">
        <v>1</v>
      </c>
      <c r="E424" s="536"/>
      <c r="F424" s="40">
        <f>D424*E424</f>
        <v>0</v>
      </c>
    </row>
    <row r="425" spans="1:6" ht="15.75">
      <c r="A425" s="131"/>
      <c r="B425" s="132"/>
      <c r="C425" s="137"/>
      <c r="D425" s="134"/>
      <c r="E425" s="537"/>
      <c r="F425" s="136"/>
    </row>
    <row r="426" spans="1:6" ht="185.25" customHeight="1">
      <c r="A426" s="36" t="s">
        <v>22</v>
      </c>
      <c r="B426" s="37" t="s">
        <v>279</v>
      </c>
      <c r="C426" s="38" t="s">
        <v>68</v>
      </c>
      <c r="D426" s="39">
        <v>1</v>
      </c>
      <c r="E426" s="536"/>
      <c r="F426" s="40">
        <f>D426*E426</f>
        <v>0</v>
      </c>
    </row>
    <row r="427" spans="1:6" ht="15.75">
      <c r="A427" s="34"/>
      <c r="B427" s="34"/>
      <c r="C427" s="34"/>
      <c r="D427" s="34"/>
      <c r="E427" s="538"/>
      <c r="F427" s="34"/>
    </row>
    <row r="428" spans="1:6" ht="140.25" customHeight="1">
      <c r="A428" s="36" t="s">
        <v>25</v>
      </c>
      <c r="B428" s="37" t="s">
        <v>280</v>
      </c>
      <c r="C428" s="38" t="s">
        <v>68</v>
      </c>
      <c r="D428" s="39">
        <v>1</v>
      </c>
      <c r="E428" s="536"/>
      <c r="F428" s="40">
        <f>D428*E428</f>
        <v>0</v>
      </c>
    </row>
    <row r="429" spans="1:6" ht="197.25" customHeight="1">
      <c r="A429" s="36" t="s">
        <v>98</v>
      </c>
      <c r="B429" s="37" t="s">
        <v>281</v>
      </c>
      <c r="C429" s="38" t="s">
        <v>68</v>
      </c>
      <c r="D429" s="39">
        <v>1</v>
      </c>
      <c r="E429" s="536"/>
      <c r="F429" s="40">
        <f>D429*E429</f>
        <v>0</v>
      </c>
    </row>
    <row r="430" spans="1:6" ht="15.75">
      <c r="A430" s="34"/>
      <c r="B430" s="34"/>
      <c r="C430" s="34"/>
      <c r="D430" s="34"/>
      <c r="E430" s="538"/>
      <c r="F430" s="34"/>
    </row>
    <row r="431" spans="1:6" ht="17.25" customHeight="1">
      <c r="A431" s="36" t="s">
        <v>26</v>
      </c>
      <c r="B431" s="37" t="s">
        <v>282</v>
      </c>
      <c r="C431" s="38" t="s">
        <v>68</v>
      </c>
      <c r="D431" s="39">
        <v>1</v>
      </c>
      <c r="E431" s="536"/>
      <c r="F431" s="40">
        <f>D431*E431</f>
        <v>0</v>
      </c>
    </row>
    <row r="432" spans="1:6" ht="15.75">
      <c r="A432" s="34"/>
      <c r="B432" s="34"/>
      <c r="C432" s="34"/>
      <c r="D432" s="34"/>
      <c r="E432" s="538"/>
      <c r="F432" s="34"/>
    </row>
    <row r="433" spans="1:6" ht="149.25" customHeight="1">
      <c r="A433" s="36" t="s">
        <v>29</v>
      </c>
      <c r="B433" s="37" t="s">
        <v>283</v>
      </c>
      <c r="C433" s="38" t="s">
        <v>68</v>
      </c>
      <c r="D433" s="39">
        <v>1</v>
      </c>
      <c r="E433" s="536"/>
      <c r="F433" s="40">
        <f>D433*E433</f>
        <v>0</v>
      </c>
    </row>
    <row r="434" spans="1:6" ht="15.75">
      <c r="A434" s="131"/>
      <c r="B434" s="132"/>
      <c r="C434" s="137"/>
      <c r="D434" s="149"/>
      <c r="E434" s="537"/>
      <c r="F434" s="136"/>
    </row>
    <row r="435" spans="1:6" ht="148.5" customHeight="1">
      <c r="A435" s="36" t="s">
        <v>31</v>
      </c>
      <c r="B435" s="37" t="s">
        <v>284</v>
      </c>
      <c r="C435" s="38" t="s">
        <v>68</v>
      </c>
      <c r="D435" s="39">
        <v>1</v>
      </c>
      <c r="E435" s="536"/>
      <c r="F435" s="40">
        <f>D435*E435</f>
        <v>0</v>
      </c>
    </row>
    <row r="436" spans="1:6" ht="207" customHeight="1">
      <c r="A436" s="36" t="s">
        <v>33</v>
      </c>
      <c r="B436" s="37" t="s">
        <v>285</v>
      </c>
      <c r="C436" s="38" t="s">
        <v>68</v>
      </c>
      <c r="D436" s="39">
        <v>1</v>
      </c>
      <c r="E436" s="536"/>
      <c r="F436" s="40">
        <f>D436*E436</f>
        <v>0</v>
      </c>
    </row>
    <row r="437" spans="1:6" ht="15.75">
      <c r="A437" s="34"/>
      <c r="B437" s="34"/>
      <c r="C437" s="34"/>
      <c r="D437" s="34"/>
      <c r="E437" s="538"/>
      <c r="F437" s="34"/>
    </row>
    <row r="438" spans="1:6" ht="231" customHeight="1">
      <c r="A438" s="36" t="s">
        <v>35</v>
      </c>
      <c r="B438" s="37" t="s">
        <v>286</v>
      </c>
      <c r="C438" s="38" t="s">
        <v>68</v>
      </c>
      <c r="D438" s="39">
        <v>2</v>
      </c>
      <c r="E438" s="536"/>
      <c r="F438" s="40">
        <f>D438*E438</f>
        <v>0</v>
      </c>
    </row>
    <row r="439" spans="1:6" ht="15.75">
      <c r="A439" s="34"/>
      <c r="B439" s="34"/>
      <c r="C439" s="41"/>
      <c r="D439" s="34"/>
      <c r="E439" s="535"/>
      <c r="F439" s="34"/>
    </row>
    <row r="440" spans="1:6" ht="15.75">
      <c r="A440" s="36" t="s">
        <v>188</v>
      </c>
      <c r="B440" s="37" t="s">
        <v>287</v>
      </c>
      <c r="C440" s="38" t="s">
        <v>68</v>
      </c>
      <c r="D440" s="39">
        <v>2</v>
      </c>
      <c r="E440" s="536"/>
      <c r="F440" s="40">
        <f>D440*E440</f>
        <v>0</v>
      </c>
    </row>
    <row r="441" spans="1:6" ht="15.75">
      <c r="A441" s="34"/>
      <c r="B441" s="34"/>
      <c r="C441" s="41"/>
      <c r="D441" s="34"/>
      <c r="E441" s="535"/>
      <c r="F441" s="34"/>
    </row>
    <row r="442" spans="1:6" ht="15.75">
      <c r="A442" s="36" t="s">
        <v>190</v>
      </c>
      <c r="B442" s="37" t="s">
        <v>288</v>
      </c>
      <c r="C442" s="38" t="s">
        <v>68</v>
      </c>
      <c r="D442" s="39">
        <v>2</v>
      </c>
      <c r="E442" s="536"/>
      <c r="F442" s="40">
        <f>D442*E442</f>
        <v>0</v>
      </c>
    </row>
    <row r="443" spans="1:6" ht="15.75">
      <c r="A443" s="34"/>
      <c r="B443" s="34"/>
      <c r="C443" s="41"/>
      <c r="D443" s="34"/>
      <c r="E443" s="535"/>
      <c r="F443" s="34"/>
    </row>
    <row r="444" spans="1:6" ht="15.75">
      <c r="A444" s="36" t="s">
        <v>192</v>
      </c>
      <c r="B444" s="37" t="s">
        <v>289</v>
      </c>
      <c r="C444" s="38" t="s">
        <v>68</v>
      </c>
      <c r="D444" s="39">
        <v>2</v>
      </c>
      <c r="E444" s="536"/>
      <c r="F444" s="40">
        <f>D444*E444</f>
        <v>0</v>
      </c>
    </row>
    <row r="445" spans="1:6" ht="210.75" customHeight="1">
      <c r="A445" s="36" t="s">
        <v>194</v>
      </c>
      <c r="B445" s="37" t="s">
        <v>290</v>
      </c>
      <c r="C445" s="38" t="s">
        <v>68</v>
      </c>
      <c r="D445" s="39">
        <v>3</v>
      </c>
      <c r="E445" s="536"/>
      <c r="F445" s="40">
        <f>D445*E445</f>
        <v>0</v>
      </c>
    </row>
    <row r="446" spans="1:6" ht="15.75">
      <c r="A446" s="34"/>
      <c r="B446" s="34"/>
      <c r="C446" s="41"/>
      <c r="D446" s="34"/>
      <c r="E446" s="535"/>
      <c r="F446" s="34"/>
    </row>
    <row r="447" spans="1:6" ht="229.5" customHeight="1">
      <c r="A447" s="36" t="s">
        <v>196</v>
      </c>
      <c r="B447" s="37" t="s">
        <v>291</v>
      </c>
      <c r="C447" s="38" t="s">
        <v>68</v>
      </c>
      <c r="D447" s="39">
        <v>1</v>
      </c>
      <c r="E447" s="536"/>
      <c r="F447" s="40">
        <f>D447*E447</f>
        <v>0</v>
      </c>
    </row>
    <row r="448" spans="1:6" ht="120" customHeight="1">
      <c r="A448" s="36" t="s">
        <v>198</v>
      </c>
      <c r="B448" s="37" t="s">
        <v>292</v>
      </c>
      <c r="C448" s="38" t="s">
        <v>68</v>
      </c>
      <c r="D448" s="39">
        <v>2</v>
      </c>
      <c r="E448" s="536"/>
      <c r="F448" s="40">
        <f>D448*E448</f>
        <v>0</v>
      </c>
    </row>
    <row r="449" spans="1:6" ht="15.75">
      <c r="A449" s="34"/>
      <c r="B449" s="34"/>
      <c r="C449" s="41"/>
      <c r="D449" s="34"/>
      <c r="E449" s="535"/>
      <c r="F449" s="34"/>
    </row>
    <row r="450" spans="1:6" ht="15.75">
      <c r="A450" s="36" t="s">
        <v>200</v>
      </c>
      <c r="B450" s="37" t="s">
        <v>293</v>
      </c>
      <c r="C450" s="38" t="s">
        <v>68</v>
      </c>
      <c r="D450" s="39">
        <v>1</v>
      </c>
      <c r="E450" s="536"/>
      <c r="F450" s="40">
        <f>D450*E450</f>
        <v>0</v>
      </c>
    </row>
    <row r="451" spans="1:6" ht="15.75">
      <c r="A451" s="34"/>
      <c r="B451" s="34"/>
      <c r="C451" s="41"/>
      <c r="D451" s="34"/>
      <c r="E451" s="535"/>
      <c r="F451" s="34"/>
    </row>
    <row r="452" spans="1:6" ht="30">
      <c r="A452" s="36" t="s">
        <v>202</v>
      </c>
      <c r="B452" s="37" t="s">
        <v>294</v>
      </c>
      <c r="C452" s="38" t="s">
        <v>68</v>
      </c>
      <c r="D452" s="39">
        <v>1</v>
      </c>
      <c r="E452" s="536"/>
      <c r="F452" s="40">
        <f>D452*E452</f>
        <v>0</v>
      </c>
    </row>
    <row r="453" spans="1:6" ht="15.75">
      <c r="A453" s="34"/>
      <c r="B453" s="34"/>
      <c r="C453" s="41"/>
      <c r="D453" s="34"/>
      <c r="E453" s="535"/>
      <c r="F453" s="34"/>
    </row>
    <row r="454" spans="1:6" ht="103.5" customHeight="1">
      <c r="A454" s="36" t="s">
        <v>204</v>
      </c>
      <c r="B454" s="37" t="s">
        <v>295</v>
      </c>
      <c r="C454" s="38" t="s">
        <v>68</v>
      </c>
      <c r="D454" s="39">
        <v>1</v>
      </c>
      <c r="E454" s="536"/>
      <c r="F454" s="40">
        <f>D454*E454</f>
        <v>0</v>
      </c>
    </row>
    <row r="455" spans="1:6" ht="15.75">
      <c r="A455" s="34"/>
      <c r="B455" s="34"/>
      <c r="C455" s="41"/>
      <c r="D455" s="34"/>
      <c r="E455" s="535"/>
      <c r="F455" s="34"/>
    </row>
    <row r="456" spans="1:6" ht="84.75" customHeight="1">
      <c r="A456" s="36" t="s">
        <v>206</v>
      </c>
      <c r="B456" s="37" t="s">
        <v>296</v>
      </c>
      <c r="C456" s="38" t="s">
        <v>68</v>
      </c>
      <c r="D456" s="39">
        <v>2</v>
      </c>
      <c r="E456" s="536"/>
      <c r="F456" s="40">
        <f>D456*E456</f>
        <v>0</v>
      </c>
    </row>
    <row r="457" spans="1:6" ht="15.75">
      <c r="A457" s="34"/>
      <c r="B457" s="34"/>
      <c r="C457" s="41"/>
      <c r="D457" s="34"/>
      <c r="E457" s="535"/>
      <c r="F457" s="34"/>
    </row>
    <row r="458" spans="1:6" ht="15.75">
      <c r="A458" s="36" t="s">
        <v>208</v>
      </c>
      <c r="B458" s="37" t="s">
        <v>297</v>
      </c>
      <c r="C458" s="38" t="s">
        <v>68</v>
      </c>
      <c r="D458" s="39">
        <v>3</v>
      </c>
      <c r="E458" s="536"/>
      <c r="F458" s="40">
        <f>D458*E458</f>
        <v>0</v>
      </c>
    </row>
    <row r="459" spans="1:6" ht="15.75">
      <c r="A459" s="36"/>
      <c r="B459" s="37"/>
      <c r="C459" s="38"/>
      <c r="D459" s="39"/>
      <c r="E459" s="536"/>
      <c r="F459" s="40"/>
    </row>
    <row r="460" spans="1:6" ht="198.75" customHeight="1">
      <c r="A460" s="36" t="s">
        <v>210</v>
      </c>
      <c r="B460" s="37" t="s">
        <v>298</v>
      </c>
      <c r="C460" s="38" t="s">
        <v>68</v>
      </c>
      <c r="D460" s="39">
        <v>1</v>
      </c>
      <c r="E460" s="536"/>
      <c r="F460" s="40">
        <f>D460*E460</f>
        <v>0</v>
      </c>
    </row>
    <row r="461" spans="1:6" ht="15.75">
      <c r="A461" s="36"/>
      <c r="B461" s="37"/>
      <c r="C461" s="38"/>
      <c r="D461" s="39"/>
      <c r="E461" s="536"/>
      <c r="F461" s="40"/>
    </row>
    <row r="462" spans="1:6" ht="244.5" customHeight="1">
      <c r="A462" s="36" t="s">
        <v>212</v>
      </c>
      <c r="B462" s="37" t="s">
        <v>791</v>
      </c>
      <c r="C462" s="38" t="s">
        <v>68</v>
      </c>
      <c r="D462" s="39">
        <v>1</v>
      </c>
      <c r="E462" s="536"/>
      <c r="F462" s="40">
        <f>D462*E462</f>
        <v>0</v>
      </c>
    </row>
    <row r="463" spans="1:6" ht="15.75">
      <c r="A463" s="34"/>
      <c r="B463" s="34"/>
      <c r="C463" s="41"/>
      <c r="D463" s="34"/>
      <c r="E463" s="42"/>
      <c r="F463" s="34"/>
    </row>
    <row r="464" spans="1:6" ht="16.5" thickBot="1">
      <c r="A464" s="43" t="s">
        <v>172</v>
      </c>
      <c r="B464" s="44" t="s">
        <v>69</v>
      </c>
      <c r="C464" s="45"/>
      <c r="D464" s="46"/>
      <c r="E464" s="46"/>
      <c r="F464" s="47">
        <f>SUM(F422:F462)</f>
        <v>0</v>
      </c>
    </row>
    <row r="466" spans="1:6">
      <c r="A466" s="94"/>
      <c r="B466" s="94"/>
      <c r="C466" s="94"/>
      <c r="D466" s="94"/>
      <c r="E466" s="94"/>
      <c r="F466" s="94"/>
    </row>
    <row r="467" spans="1:6" ht="15.75">
      <c r="A467" s="48" t="s">
        <v>37</v>
      </c>
      <c r="B467" s="49" t="s">
        <v>40</v>
      </c>
      <c r="C467" s="50"/>
      <c r="D467" s="51"/>
      <c r="E467" s="52"/>
      <c r="F467" s="53"/>
    </row>
    <row r="468" spans="1:6">
      <c r="A468" s="54"/>
      <c r="B468" s="54"/>
      <c r="C468" s="54"/>
      <c r="D468" s="54"/>
      <c r="E468" s="54"/>
      <c r="F468" s="54"/>
    </row>
    <row r="469" spans="1:6">
      <c r="A469" s="592"/>
      <c r="B469" s="592" t="s">
        <v>46</v>
      </c>
      <c r="C469" s="592"/>
      <c r="D469" s="592"/>
      <c r="E469" s="592"/>
      <c r="F469" s="592"/>
    </row>
    <row r="470" spans="1:6">
      <c r="A470" s="592"/>
      <c r="B470" s="592"/>
      <c r="C470" s="592"/>
      <c r="D470" s="592"/>
      <c r="E470" s="592"/>
      <c r="F470" s="592"/>
    </row>
    <row r="471" spans="1:6" ht="26.25" customHeight="1">
      <c r="A471" s="55"/>
      <c r="B471" s="643" t="s">
        <v>70</v>
      </c>
      <c r="C471" s="643"/>
      <c r="D471" s="643"/>
      <c r="E471" s="643"/>
      <c r="F471" s="643"/>
    </row>
    <row r="472" spans="1:6" ht="34.5" customHeight="1">
      <c r="A472" s="55"/>
      <c r="B472" s="643" t="s">
        <v>71</v>
      </c>
      <c r="C472" s="643"/>
      <c r="D472" s="643"/>
      <c r="E472" s="643"/>
      <c r="F472" s="643"/>
    </row>
    <row r="473" spans="1:6" ht="34.5" customHeight="1">
      <c r="A473" s="55"/>
      <c r="B473" s="643" t="s">
        <v>72</v>
      </c>
      <c r="C473" s="643"/>
      <c r="D473" s="643"/>
      <c r="E473" s="643"/>
      <c r="F473" s="643"/>
    </row>
    <row r="474" spans="1:6" ht="34.5" customHeight="1">
      <c r="A474" s="55"/>
      <c r="B474" s="643" t="s">
        <v>73</v>
      </c>
      <c r="C474" s="643"/>
      <c r="D474" s="643"/>
      <c r="E474" s="643"/>
      <c r="F474" s="643"/>
    </row>
    <row r="475" spans="1:6" ht="24.75" customHeight="1">
      <c r="A475" s="55"/>
      <c r="B475" s="643" t="s">
        <v>74</v>
      </c>
      <c r="C475" s="643"/>
      <c r="D475" s="643"/>
      <c r="E475" s="643"/>
      <c r="F475" s="643"/>
    </row>
    <row r="476" spans="1:6" ht="19.5" customHeight="1">
      <c r="A476" s="55"/>
      <c r="B476" s="643" t="s">
        <v>75</v>
      </c>
      <c r="C476" s="643"/>
      <c r="D476" s="643"/>
      <c r="E476" s="643"/>
      <c r="F476" s="643"/>
    </row>
    <row r="477" spans="1:6" ht="32.25" customHeight="1">
      <c r="A477" s="55"/>
      <c r="B477" s="643" t="s">
        <v>76</v>
      </c>
      <c r="C477" s="643"/>
      <c r="D477" s="643"/>
      <c r="E477" s="643"/>
      <c r="F477" s="643"/>
    </row>
    <row r="478" spans="1:6" ht="18" customHeight="1">
      <c r="A478" s="55"/>
      <c r="B478" s="643" t="s">
        <v>77</v>
      </c>
      <c r="C478" s="643"/>
      <c r="D478" s="643"/>
      <c r="E478" s="643"/>
      <c r="F478" s="643"/>
    </row>
    <row r="479" spans="1:6" ht="33.75" customHeight="1">
      <c r="A479" s="55"/>
      <c r="B479" s="643" t="s">
        <v>78</v>
      </c>
      <c r="C479" s="643"/>
      <c r="D479" s="643"/>
      <c r="E479" s="643"/>
      <c r="F479" s="643"/>
    </row>
    <row r="480" spans="1:6" ht="19.5" customHeight="1">
      <c r="A480" s="55"/>
      <c r="B480" s="643" t="s">
        <v>79</v>
      </c>
      <c r="C480" s="643"/>
      <c r="D480" s="643"/>
      <c r="E480" s="643"/>
      <c r="F480" s="643"/>
    </row>
    <row r="481" spans="1:6" ht="50.25" customHeight="1">
      <c r="A481" s="55"/>
      <c r="B481" s="643" t="s">
        <v>80</v>
      </c>
      <c r="C481" s="643"/>
      <c r="D481" s="643"/>
      <c r="E481" s="643"/>
      <c r="F481" s="643"/>
    </row>
    <row r="482" spans="1:6" ht="34.5" customHeight="1">
      <c r="A482" s="55"/>
      <c r="B482" s="643" t="s">
        <v>81</v>
      </c>
      <c r="C482" s="643"/>
      <c r="D482" s="643"/>
      <c r="E482" s="643"/>
      <c r="F482" s="643"/>
    </row>
    <row r="483" spans="1:6" ht="109.5" customHeight="1">
      <c r="A483" s="55"/>
      <c r="B483" s="643" t="s">
        <v>82</v>
      </c>
      <c r="C483" s="643"/>
      <c r="D483" s="643"/>
      <c r="E483" s="643"/>
      <c r="F483" s="643"/>
    </row>
    <row r="484" spans="1:6" hidden="1">
      <c r="A484" s="592"/>
      <c r="B484" s="592"/>
      <c r="C484" s="592"/>
      <c r="D484" s="592"/>
      <c r="E484" s="592"/>
      <c r="F484" s="592"/>
    </row>
    <row r="485" spans="1:6">
      <c r="A485" s="592"/>
      <c r="B485" s="592"/>
      <c r="C485" s="592"/>
      <c r="D485" s="592"/>
      <c r="E485" s="592"/>
      <c r="F485" s="592"/>
    </row>
    <row r="486" spans="1:6">
      <c r="A486" s="592"/>
      <c r="B486" s="592"/>
      <c r="C486" s="592"/>
      <c r="D486" s="592"/>
      <c r="E486" s="592"/>
      <c r="F486" s="592"/>
    </row>
    <row r="487" spans="1:6" ht="30">
      <c r="A487" s="140" t="s">
        <v>62</v>
      </c>
      <c r="B487" s="140" t="s">
        <v>63</v>
      </c>
      <c r="C487" s="140" t="s">
        <v>64</v>
      </c>
      <c r="D487" s="141" t="s">
        <v>65</v>
      </c>
      <c r="E487" s="140" t="s">
        <v>66</v>
      </c>
      <c r="F487" s="142" t="s">
        <v>67</v>
      </c>
    </row>
    <row r="488" spans="1:6">
      <c r="A488" s="143"/>
      <c r="B488" s="143"/>
      <c r="C488" s="143"/>
      <c r="D488" s="143"/>
      <c r="E488" s="143"/>
      <c r="F488" s="143"/>
    </row>
    <row r="489" spans="1:6" ht="140.25" customHeight="1">
      <c r="A489" s="36" t="s">
        <v>18</v>
      </c>
      <c r="B489" s="37" t="s">
        <v>299</v>
      </c>
      <c r="C489" s="58" t="s">
        <v>84</v>
      </c>
      <c r="D489" s="57">
        <v>50.1</v>
      </c>
      <c r="E489" s="530"/>
      <c r="F489" s="40">
        <f>D489*E489</f>
        <v>0</v>
      </c>
    </row>
    <row r="490" spans="1:6" ht="15.75">
      <c r="A490" s="131"/>
      <c r="B490" s="132"/>
      <c r="C490" s="133"/>
      <c r="D490" s="134"/>
      <c r="E490" s="534"/>
      <c r="F490" s="136"/>
    </row>
    <row r="491" spans="1:6" ht="225.75" customHeight="1">
      <c r="A491" s="36" t="s">
        <v>21</v>
      </c>
      <c r="B491" s="37" t="s">
        <v>806</v>
      </c>
      <c r="C491" s="38" t="s">
        <v>83</v>
      </c>
      <c r="D491" s="57">
        <v>4.5999999999999996</v>
      </c>
      <c r="E491" s="536"/>
      <c r="F491" s="40">
        <f>D491*E491</f>
        <v>0</v>
      </c>
    </row>
    <row r="492" spans="1:6" ht="237.75" customHeight="1">
      <c r="A492" s="36" t="s">
        <v>22</v>
      </c>
      <c r="B492" s="37" t="s">
        <v>807</v>
      </c>
      <c r="C492" s="38" t="s">
        <v>83</v>
      </c>
      <c r="D492" s="57">
        <v>3.4</v>
      </c>
      <c r="E492" s="536"/>
      <c r="F492" s="40">
        <f>D492*E492</f>
        <v>0</v>
      </c>
    </row>
    <row r="493" spans="1:6" ht="15.75">
      <c r="A493" s="131"/>
      <c r="B493" s="132"/>
      <c r="C493" s="137"/>
      <c r="D493" s="134"/>
      <c r="E493" s="537"/>
      <c r="F493" s="136"/>
    </row>
    <row r="494" spans="1:6" ht="245.25" customHeight="1">
      <c r="A494" s="36" t="s">
        <v>25</v>
      </c>
      <c r="B494" s="37" t="s">
        <v>809</v>
      </c>
      <c r="C494" s="38" t="s">
        <v>83</v>
      </c>
      <c r="D494" s="57">
        <v>7.7</v>
      </c>
      <c r="E494" s="536"/>
      <c r="F494" s="40">
        <f>D494*E494</f>
        <v>0</v>
      </c>
    </row>
    <row r="495" spans="1:6" ht="250.5" customHeight="1">
      <c r="A495" s="36" t="s">
        <v>98</v>
      </c>
      <c r="B495" s="37" t="s">
        <v>808</v>
      </c>
      <c r="C495" s="38" t="s">
        <v>83</v>
      </c>
      <c r="D495" s="57">
        <v>7.4</v>
      </c>
      <c r="E495" s="536"/>
      <c r="F495" s="40">
        <f>D495*E495</f>
        <v>0</v>
      </c>
    </row>
    <row r="496" spans="1:6" ht="15.75">
      <c r="A496" s="131"/>
      <c r="B496" s="132"/>
      <c r="C496" s="137"/>
      <c r="D496" s="134"/>
      <c r="E496" s="537"/>
      <c r="F496" s="136"/>
    </row>
    <row r="497" spans="1:6" ht="144.75" customHeight="1">
      <c r="A497" s="36" t="s">
        <v>26</v>
      </c>
      <c r="B497" s="37" t="s">
        <v>300</v>
      </c>
      <c r="C497" s="38" t="s">
        <v>83</v>
      </c>
      <c r="D497" s="57">
        <v>14.8</v>
      </c>
      <c r="E497" s="536"/>
      <c r="F497" s="40">
        <f>D497*E497</f>
        <v>0</v>
      </c>
    </row>
    <row r="498" spans="1:6" ht="15.75">
      <c r="A498" s="36"/>
      <c r="B498" s="37"/>
      <c r="C498" s="38"/>
      <c r="D498" s="57"/>
      <c r="E498" s="536"/>
      <c r="F498" s="40"/>
    </row>
    <row r="499" spans="1:6" ht="239.25" customHeight="1">
      <c r="A499" s="36" t="s">
        <v>29</v>
      </c>
      <c r="B499" s="37" t="s">
        <v>810</v>
      </c>
      <c r="C499" s="38" t="s">
        <v>68</v>
      </c>
      <c r="D499" s="57">
        <v>1</v>
      </c>
      <c r="E499" s="536"/>
      <c r="F499" s="40">
        <f>D499*E499</f>
        <v>0</v>
      </c>
    </row>
    <row r="500" spans="1:6" ht="15.75">
      <c r="A500" s="34"/>
      <c r="B500" s="34"/>
      <c r="C500" s="34"/>
      <c r="D500" s="34"/>
      <c r="E500" s="42"/>
      <c r="F500" s="34"/>
    </row>
    <row r="501" spans="1:6" ht="16.5" thickBot="1">
      <c r="A501" s="43" t="s">
        <v>37</v>
      </c>
      <c r="B501" s="593" t="s">
        <v>85</v>
      </c>
      <c r="C501" s="45"/>
      <c r="D501" s="46"/>
      <c r="E501" s="46"/>
      <c r="F501" s="47">
        <f>SUM(F489:F499)</f>
        <v>0</v>
      </c>
    </row>
    <row r="504" spans="1:6" ht="15.75">
      <c r="A504" s="48" t="s">
        <v>39</v>
      </c>
      <c r="B504" s="49" t="s">
        <v>42</v>
      </c>
      <c r="C504" s="50"/>
      <c r="D504" s="51"/>
      <c r="E504" s="52"/>
      <c r="F504" s="53"/>
    </row>
    <row r="505" spans="1:6">
      <c r="A505" s="54"/>
      <c r="B505" s="54"/>
      <c r="C505" s="54"/>
      <c r="D505" s="54"/>
      <c r="E505" s="54"/>
      <c r="F505" s="54"/>
    </row>
    <row r="506" spans="1:6">
      <c r="A506" s="17"/>
      <c r="B506" s="509" t="s">
        <v>46</v>
      </c>
      <c r="C506" s="509"/>
      <c r="D506" s="509"/>
      <c r="E506" s="509"/>
      <c r="F506" s="509"/>
    </row>
    <row r="507" spans="1:6">
      <c r="A507" s="17"/>
      <c r="B507" s="509"/>
      <c r="C507" s="509"/>
      <c r="D507" s="509"/>
      <c r="E507" s="509"/>
      <c r="F507" s="509"/>
    </row>
    <row r="508" spans="1:6" ht="35.25" customHeight="1">
      <c r="A508" s="17"/>
      <c r="B508" s="643" t="s">
        <v>813</v>
      </c>
      <c r="C508" s="643"/>
      <c r="D508" s="643"/>
      <c r="E508" s="643"/>
      <c r="F508" s="643"/>
    </row>
    <row r="509" spans="1:6" ht="17.25" customHeight="1">
      <c r="A509" s="17"/>
      <c r="B509" s="643" t="s">
        <v>814</v>
      </c>
      <c r="C509" s="643"/>
      <c r="D509" s="643"/>
      <c r="E509" s="643"/>
      <c r="F509" s="643"/>
    </row>
    <row r="510" spans="1:6" ht="48.75" customHeight="1">
      <c r="A510" s="17"/>
      <c r="B510" s="643" t="s">
        <v>86</v>
      </c>
      <c r="C510" s="643"/>
      <c r="D510" s="643"/>
      <c r="E510" s="643"/>
      <c r="F510" s="643"/>
    </row>
    <row r="511" spans="1:6" ht="78.75" customHeight="1">
      <c r="A511" s="17"/>
      <c r="B511" s="643" t="s">
        <v>87</v>
      </c>
      <c r="C511" s="643"/>
      <c r="D511" s="643"/>
      <c r="E511" s="643"/>
      <c r="F511" s="643"/>
    </row>
    <row r="512" spans="1:6" ht="48" customHeight="1">
      <c r="A512" s="17"/>
      <c r="B512" s="643" t="s">
        <v>88</v>
      </c>
      <c r="C512" s="643"/>
      <c r="D512" s="643"/>
      <c r="E512" s="643"/>
      <c r="F512" s="643"/>
    </row>
    <row r="513" spans="1:6" ht="34.5" customHeight="1">
      <c r="A513" s="17"/>
      <c r="B513" s="643" t="s">
        <v>89</v>
      </c>
      <c r="C513" s="643"/>
      <c r="D513" s="643"/>
      <c r="E513" s="643"/>
      <c r="F513" s="643"/>
    </row>
    <row r="514" spans="1:6" ht="31.5" customHeight="1">
      <c r="A514" s="17"/>
      <c r="B514" s="643" t="s">
        <v>794</v>
      </c>
      <c r="C514" s="643"/>
      <c r="D514" s="643"/>
      <c r="E514" s="643"/>
      <c r="F514" s="643"/>
    </row>
    <row r="515" spans="1:6" ht="20.25" customHeight="1">
      <c r="A515" s="17"/>
      <c r="B515" s="643" t="s">
        <v>90</v>
      </c>
      <c r="C515" s="643"/>
      <c r="D515" s="643"/>
      <c r="E515" s="643"/>
      <c r="F515" s="643"/>
    </row>
    <row r="516" spans="1:6" ht="33" customHeight="1">
      <c r="A516" s="17"/>
      <c r="B516" s="643" t="s">
        <v>795</v>
      </c>
      <c r="C516" s="643"/>
      <c r="D516" s="643"/>
      <c r="E516" s="643"/>
      <c r="F516" s="643"/>
    </row>
    <row r="517" spans="1:6" ht="32.25" customHeight="1">
      <c r="A517" s="17"/>
      <c r="B517" s="643" t="s">
        <v>792</v>
      </c>
      <c r="C517" s="643"/>
      <c r="D517" s="643"/>
      <c r="E517" s="643"/>
      <c r="F517" s="643"/>
    </row>
    <row r="518" spans="1:6" ht="17.25" customHeight="1">
      <c r="A518" s="17"/>
      <c r="B518" s="643" t="s">
        <v>793</v>
      </c>
      <c r="C518" s="643"/>
      <c r="D518" s="643"/>
      <c r="E518" s="643"/>
      <c r="F518" s="643"/>
    </row>
    <row r="519" spans="1:6" ht="19.5" customHeight="1">
      <c r="A519" s="17"/>
      <c r="B519" s="643" t="s">
        <v>91</v>
      </c>
      <c r="C519" s="643"/>
      <c r="D519" s="643"/>
      <c r="E519" s="643"/>
      <c r="F519" s="643"/>
    </row>
    <row r="520" spans="1:6" ht="48.75" customHeight="1">
      <c r="A520" s="17"/>
      <c r="B520" s="643" t="s">
        <v>92</v>
      </c>
      <c r="C520" s="643"/>
      <c r="D520" s="643"/>
      <c r="E520" s="643"/>
      <c r="F520" s="643"/>
    </row>
    <row r="521" spans="1:6" ht="33.75" customHeight="1">
      <c r="A521" s="17"/>
      <c r="B521" s="643" t="s">
        <v>796</v>
      </c>
      <c r="C521" s="643"/>
      <c r="D521" s="643"/>
      <c r="E521" s="643"/>
      <c r="F521" s="643"/>
    </row>
    <row r="522" spans="1:6" ht="77.25" customHeight="1">
      <c r="A522" s="17"/>
      <c r="B522" s="643" t="s">
        <v>93</v>
      </c>
      <c r="C522" s="643"/>
      <c r="D522" s="643"/>
      <c r="E522" s="643"/>
      <c r="F522" s="643"/>
    </row>
    <row r="523" spans="1:6" ht="60.75" customHeight="1">
      <c r="A523" s="17"/>
      <c r="B523" s="643" t="s">
        <v>797</v>
      </c>
      <c r="C523" s="643"/>
      <c r="D523" s="643"/>
      <c r="E523" s="643"/>
      <c r="F523" s="643"/>
    </row>
    <row r="524" spans="1:6" ht="20.25" customHeight="1">
      <c r="A524" s="17"/>
      <c r="B524" s="643" t="s">
        <v>94</v>
      </c>
      <c r="C524" s="643"/>
      <c r="D524" s="643"/>
      <c r="E524" s="643"/>
      <c r="F524" s="643"/>
    </row>
    <row r="525" spans="1:6" ht="32.25" customHeight="1">
      <c r="A525" s="17"/>
      <c r="B525" s="643" t="s">
        <v>95</v>
      </c>
      <c r="C525" s="643"/>
      <c r="D525" s="643"/>
      <c r="E525" s="643"/>
      <c r="F525" s="643"/>
    </row>
    <row r="526" spans="1:6" ht="49.5" customHeight="1">
      <c r="A526" s="17"/>
      <c r="B526" s="643" t="s">
        <v>97</v>
      </c>
      <c r="C526" s="643"/>
      <c r="D526" s="643"/>
      <c r="E526" s="643"/>
      <c r="F526" s="643"/>
    </row>
    <row r="527" spans="1:6" hidden="1">
      <c r="A527" s="17"/>
      <c r="B527" s="17"/>
      <c r="C527" s="17"/>
      <c r="D527" s="17"/>
      <c r="E527" s="17"/>
      <c r="F527" s="17"/>
    </row>
    <row r="528" spans="1:6">
      <c r="A528" s="17"/>
      <c r="B528" s="17"/>
      <c r="C528" s="17"/>
      <c r="D528" s="17"/>
      <c r="E528" s="17"/>
      <c r="F528" s="17"/>
    </row>
    <row r="529" spans="1:6">
      <c r="A529" s="17"/>
      <c r="B529" s="17"/>
      <c r="C529" s="17"/>
      <c r="D529" s="17"/>
      <c r="E529" s="17"/>
      <c r="F529" s="17"/>
    </row>
    <row r="530" spans="1:6" ht="30">
      <c r="A530" s="140" t="s">
        <v>62</v>
      </c>
      <c r="B530" s="140" t="s">
        <v>63</v>
      </c>
      <c r="C530" s="140" t="s">
        <v>64</v>
      </c>
      <c r="D530" s="141" t="s">
        <v>65</v>
      </c>
      <c r="E530" s="140" t="s">
        <v>66</v>
      </c>
      <c r="F530" s="142" t="s">
        <v>67</v>
      </c>
    </row>
    <row r="531" spans="1:6">
      <c r="A531" s="143"/>
      <c r="B531" s="143"/>
      <c r="C531" s="143"/>
      <c r="D531" s="143"/>
      <c r="E531" s="143"/>
      <c r="F531" s="143"/>
    </row>
    <row r="532" spans="1:6" ht="54" customHeight="1">
      <c r="A532" s="36" t="s">
        <v>18</v>
      </c>
      <c r="B532" s="37" t="s">
        <v>301</v>
      </c>
      <c r="C532" s="58" t="s">
        <v>84</v>
      </c>
      <c r="D532" s="57">
        <v>1289.5</v>
      </c>
      <c r="E532" s="532"/>
      <c r="F532" s="40">
        <f>D532*E532</f>
        <v>0</v>
      </c>
    </row>
    <row r="533" spans="1:6">
      <c r="A533" s="34"/>
      <c r="B533" s="34"/>
      <c r="C533" s="34"/>
      <c r="D533" s="34"/>
      <c r="E533" s="533"/>
      <c r="F533" s="34"/>
    </row>
    <row r="534" spans="1:6" ht="66" customHeight="1">
      <c r="A534" s="36" t="s">
        <v>21</v>
      </c>
      <c r="B534" s="37" t="s">
        <v>302</v>
      </c>
      <c r="C534" s="58" t="s">
        <v>84</v>
      </c>
      <c r="D534" s="57">
        <v>8.4</v>
      </c>
      <c r="E534" s="532"/>
      <c r="F534" s="40">
        <f>D534*E534</f>
        <v>0</v>
      </c>
    </row>
    <row r="535" spans="1:6">
      <c r="A535" s="34"/>
      <c r="B535" s="34"/>
      <c r="C535" s="34"/>
      <c r="D535" s="34"/>
      <c r="E535" s="533"/>
      <c r="F535" s="34"/>
    </row>
    <row r="536" spans="1:6" ht="138" customHeight="1">
      <c r="A536" s="36" t="s">
        <v>22</v>
      </c>
      <c r="B536" s="37" t="s">
        <v>752</v>
      </c>
      <c r="C536" s="58" t="s">
        <v>84</v>
      </c>
      <c r="D536" s="57">
        <v>801.3</v>
      </c>
      <c r="E536" s="530"/>
      <c r="F536" s="40">
        <f>D536*E536</f>
        <v>0</v>
      </c>
    </row>
    <row r="537" spans="1:6" ht="15.75">
      <c r="A537" s="34"/>
      <c r="B537" s="150"/>
      <c r="C537" s="34"/>
      <c r="D537" s="34"/>
      <c r="E537" s="535"/>
      <c r="F537" s="34"/>
    </row>
    <row r="538" spans="1:6" ht="136.5" customHeight="1">
      <c r="A538" s="36" t="s">
        <v>25</v>
      </c>
      <c r="B538" s="37" t="s">
        <v>303</v>
      </c>
      <c r="C538" s="58" t="s">
        <v>84</v>
      </c>
      <c r="D538" s="57">
        <v>317.10000000000002</v>
      </c>
      <c r="E538" s="530"/>
      <c r="F538" s="40">
        <f>D538*E538</f>
        <v>0</v>
      </c>
    </row>
    <row r="539" spans="1:6" ht="15.75">
      <c r="A539" s="34"/>
      <c r="B539" s="150"/>
      <c r="C539" s="34"/>
      <c r="D539" s="34"/>
      <c r="E539" s="535"/>
      <c r="F539" s="34"/>
    </row>
    <row r="540" spans="1:6" ht="92.25" customHeight="1">
      <c r="A540" s="36" t="s">
        <v>98</v>
      </c>
      <c r="B540" s="37" t="s">
        <v>304</v>
      </c>
      <c r="C540" s="58" t="s">
        <v>84</v>
      </c>
      <c r="D540" s="57">
        <v>57.25</v>
      </c>
      <c r="E540" s="532"/>
      <c r="F540" s="40">
        <f>D540*E540</f>
        <v>0</v>
      </c>
    </row>
    <row r="541" spans="1:6" ht="15.75">
      <c r="A541" s="34"/>
      <c r="B541" s="34"/>
      <c r="C541" s="34"/>
      <c r="D541" s="34"/>
      <c r="E541" s="42"/>
      <c r="F541" s="34"/>
    </row>
    <row r="542" spans="1:6" ht="15.75">
      <c r="A542" s="59" t="s">
        <v>39</v>
      </c>
      <c r="B542" s="60" t="s">
        <v>99</v>
      </c>
      <c r="C542" s="61"/>
      <c r="D542" s="62"/>
      <c r="E542" s="62"/>
      <c r="F542" s="63">
        <f>SUM(F532:F540)</f>
        <v>0</v>
      </c>
    </row>
    <row r="545" spans="1:6" ht="15.75">
      <c r="A545" s="48" t="s">
        <v>41</v>
      </c>
      <c r="B545" s="49" t="s">
        <v>44</v>
      </c>
      <c r="C545" s="50"/>
      <c r="D545" s="51"/>
      <c r="E545" s="52"/>
      <c r="F545" s="53"/>
    </row>
    <row r="546" spans="1:6">
      <c r="A546" s="54"/>
      <c r="B546" s="54"/>
      <c r="C546" s="54"/>
      <c r="D546" s="54"/>
      <c r="E546" s="54"/>
      <c r="F546" s="54"/>
    </row>
    <row r="547" spans="1:6" ht="16.5" customHeight="1">
      <c r="A547" s="17"/>
      <c r="B547" s="643" t="s">
        <v>100</v>
      </c>
      <c r="C547" s="643"/>
      <c r="D547" s="643"/>
      <c r="E547" s="643"/>
      <c r="F547" s="643"/>
    </row>
    <row r="548" spans="1:6" ht="16.5" customHeight="1">
      <c r="A548" s="17"/>
      <c r="B548" s="643" t="s">
        <v>101</v>
      </c>
      <c r="C548" s="643"/>
      <c r="D548" s="643"/>
      <c r="E548" s="643"/>
      <c r="F548" s="643"/>
    </row>
    <row r="549" spans="1:6" ht="18" customHeight="1">
      <c r="A549" s="17"/>
      <c r="B549" s="643" t="s">
        <v>102</v>
      </c>
      <c r="C549" s="643"/>
      <c r="D549" s="643"/>
      <c r="E549" s="643"/>
      <c r="F549" s="643"/>
    </row>
    <row r="550" spans="1:6" ht="63" customHeight="1">
      <c r="A550" s="17"/>
      <c r="B550" s="643" t="s">
        <v>798</v>
      </c>
      <c r="C550" s="643"/>
      <c r="D550" s="643"/>
      <c r="E550" s="643"/>
      <c r="F550" s="643"/>
    </row>
    <row r="551" spans="1:6" ht="33.75" customHeight="1">
      <c r="A551" s="17"/>
      <c r="B551" s="643" t="s">
        <v>103</v>
      </c>
      <c r="C551" s="643"/>
      <c r="D551" s="643"/>
      <c r="E551" s="643"/>
      <c r="F551" s="643"/>
    </row>
    <row r="552" spans="1:6" ht="33.75" customHeight="1">
      <c r="A552" s="17"/>
      <c r="B552" s="643" t="s">
        <v>799</v>
      </c>
      <c r="C552" s="643"/>
      <c r="D552" s="643"/>
      <c r="E552" s="643"/>
      <c r="F552" s="643"/>
    </row>
    <row r="553" spans="1:6" ht="33.75" customHeight="1">
      <c r="A553" s="64"/>
      <c r="B553" s="643" t="s">
        <v>804</v>
      </c>
      <c r="C553" s="643"/>
      <c r="D553" s="643"/>
      <c r="E553" s="643"/>
      <c r="F553" s="643"/>
    </row>
    <row r="554" spans="1:6" ht="17.25" customHeight="1">
      <c r="A554" s="64"/>
      <c r="B554" s="643" t="s">
        <v>104</v>
      </c>
      <c r="C554" s="643"/>
      <c r="D554" s="643"/>
      <c r="E554" s="643"/>
      <c r="F554" s="643"/>
    </row>
    <row r="555" spans="1:6" ht="47.25" customHeight="1">
      <c r="A555" s="17"/>
      <c r="B555" s="643" t="s">
        <v>800</v>
      </c>
      <c r="C555" s="643"/>
      <c r="D555" s="643"/>
      <c r="E555" s="643"/>
      <c r="F555" s="643"/>
    </row>
    <row r="556" spans="1:6" ht="32.25" customHeight="1">
      <c r="A556" s="17"/>
      <c r="B556" s="643" t="s">
        <v>801</v>
      </c>
      <c r="C556" s="643"/>
      <c r="D556" s="643"/>
      <c r="E556" s="643"/>
      <c r="F556" s="643"/>
    </row>
    <row r="557" spans="1:6" ht="30.75" customHeight="1">
      <c r="A557" s="17"/>
      <c r="B557" s="643" t="s">
        <v>802</v>
      </c>
      <c r="C557" s="643"/>
      <c r="D557" s="643"/>
      <c r="E557" s="643"/>
      <c r="F557" s="643"/>
    </row>
    <row r="558" spans="1:6" ht="17.25" customHeight="1">
      <c r="A558" s="17"/>
      <c r="B558" s="643" t="s">
        <v>803</v>
      </c>
      <c r="C558" s="643"/>
      <c r="D558" s="643"/>
      <c r="E558" s="643"/>
      <c r="F558" s="643"/>
    </row>
    <row r="559" spans="1:6">
      <c r="A559" s="17"/>
      <c r="B559" s="509"/>
      <c r="C559" s="509"/>
      <c r="D559" s="509"/>
      <c r="E559" s="509"/>
      <c r="F559" s="509"/>
    </row>
    <row r="560" spans="1:6">
      <c r="A560" s="65"/>
      <c r="B560" s="65"/>
      <c r="C560" s="65"/>
      <c r="D560" s="65"/>
      <c r="E560" s="65"/>
      <c r="F560" s="65"/>
    </row>
    <row r="561" spans="1:6" ht="30">
      <c r="A561" s="31" t="s">
        <v>62</v>
      </c>
      <c r="B561" s="31" t="s">
        <v>63</v>
      </c>
      <c r="C561" s="31" t="s">
        <v>64</v>
      </c>
      <c r="D561" s="32" t="s">
        <v>65</v>
      </c>
      <c r="E561" s="31" t="s">
        <v>66</v>
      </c>
      <c r="F561" s="66" t="s">
        <v>67</v>
      </c>
    </row>
    <row r="562" spans="1:6">
      <c r="A562" s="34"/>
      <c r="B562" s="34"/>
      <c r="C562" s="34"/>
      <c r="D562" s="34"/>
      <c r="E562" s="34"/>
      <c r="F562" s="34"/>
    </row>
    <row r="563" spans="1:6" ht="78.75" customHeight="1">
      <c r="A563" s="36" t="s">
        <v>18</v>
      </c>
      <c r="B563" s="37" t="s">
        <v>305</v>
      </c>
      <c r="C563" s="38" t="s">
        <v>84</v>
      </c>
      <c r="D563" s="57">
        <v>68.2</v>
      </c>
      <c r="E563" s="527"/>
      <c r="F563" s="40">
        <f>D563*E563</f>
        <v>0</v>
      </c>
    </row>
    <row r="564" spans="1:6" ht="79.5" customHeight="1">
      <c r="A564" s="36" t="s">
        <v>21</v>
      </c>
      <c r="B564" s="37" t="s">
        <v>306</v>
      </c>
      <c r="C564" s="38" t="s">
        <v>83</v>
      </c>
      <c r="D564" s="57">
        <v>15</v>
      </c>
      <c r="E564" s="536"/>
      <c r="F564" s="40">
        <f>D564*E564</f>
        <v>0</v>
      </c>
    </row>
    <row r="565" spans="1:6">
      <c r="A565" s="34"/>
      <c r="B565" s="34"/>
      <c r="C565" s="34"/>
      <c r="D565" s="34"/>
      <c r="E565" s="533"/>
      <c r="F565" s="34"/>
    </row>
    <row r="566" spans="1:6" ht="93.75" customHeight="1">
      <c r="A566" s="36" t="s">
        <v>22</v>
      </c>
      <c r="B566" s="37" t="s">
        <v>307</v>
      </c>
      <c r="C566" s="38" t="s">
        <v>84</v>
      </c>
      <c r="D566" s="57">
        <v>50</v>
      </c>
      <c r="E566" s="536"/>
      <c r="F566" s="40">
        <f>D566*E566</f>
        <v>0</v>
      </c>
    </row>
    <row r="567" spans="1:6" ht="15.75">
      <c r="A567" s="34"/>
      <c r="B567" s="34"/>
      <c r="C567" s="41"/>
      <c r="D567" s="34"/>
      <c r="E567" s="535"/>
      <c r="F567" s="34"/>
    </row>
    <row r="568" spans="1:6" ht="126" customHeight="1">
      <c r="A568" s="36" t="s">
        <v>25</v>
      </c>
      <c r="B568" s="37" t="s">
        <v>105</v>
      </c>
      <c r="C568" s="38" t="s">
        <v>84</v>
      </c>
      <c r="D568" s="57">
        <v>54</v>
      </c>
      <c r="E568" s="527"/>
      <c r="F568" s="40">
        <f>D568*E568</f>
        <v>0</v>
      </c>
    </row>
    <row r="569" spans="1:6" ht="15.75">
      <c r="A569" s="34"/>
      <c r="B569" s="34"/>
      <c r="C569" s="41"/>
      <c r="D569" s="34"/>
      <c r="E569" s="42"/>
      <c r="F569" s="34"/>
    </row>
    <row r="570" spans="1:6" ht="16.5" thickBot="1">
      <c r="A570" s="43" t="s">
        <v>41</v>
      </c>
      <c r="B570" s="44" t="s">
        <v>767</v>
      </c>
      <c r="C570" s="45"/>
      <c r="D570" s="46"/>
      <c r="E570" s="46"/>
      <c r="F570" s="47">
        <f>SUM(F563:F568)</f>
        <v>0</v>
      </c>
    </row>
    <row r="571" spans="1:6" ht="15.75">
      <c r="A571" s="114"/>
      <c r="B571" s="17"/>
      <c r="C571" s="151"/>
      <c r="D571" s="19"/>
      <c r="E571" s="19"/>
      <c r="F571" s="21"/>
    </row>
    <row r="572" spans="1:6">
      <c r="A572" s="26"/>
      <c r="B572" s="26"/>
      <c r="C572" s="26"/>
      <c r="D572" s="26"/>
      <c r="E572" s="26"/>
      <c r="F572" s="26"/>
    </row>
    <row r="573" spans="1:6" ht="15.75">
      <c r="A573" s="48" t="s">
        <v>43</v>
      </c>
      <c r="B573" s="49" t="s">
        <v>173</v>
      </c>
      <c r="C573" s="50"/>
      <c r="D573" s="51"/>
      <c r="E573" s="52"/>
      <c r="F573" s="53"/>
    </row>
    <row r="574" spans="1:6">
      <c r="A574" s="54"/>
      <c r="B574" s="54"/>
      <c r="C574" s="54"/>
      <c r="D574" s="54"/>
      <c r="E574" s="54"/>
      <c r="F574" s="54"/>
    </row>
    <row r="575" spans="1:6">
      <c r="A575" s="17"/>
      <c r="B575" s="509" t="s">
        <v>46</v>
      </c>
      <c r="C575" s="509"/>
      <c r="D575" s="509"/>
      <c r="E575" s="509"/>
      <c r="F575" s="509"/>
    </row>
    <row r="576" spans="1:6">
      <c r="A576" s="17"/>
      <c r="B576" s="509"/>
      <c r="C576" s="509"/>
      <c r="D576" s="509"/>
      <c r="E576" s="509"/>
      <c r="F576" s="509"/>
    </row>
    <row r="577" spans="1:6" ht="115.5" customHeight="1">
      <c r="A577" s="17"/>
      <c r="B577" s="509" t="s">
        <v>308</v>
      </c>
      <c r="C577" s="509"/>
      <c r="D577" s="509"/>
      <c r="E577" s="509"/>
      <c r="F577" s="509"/>
    </row>
    <row r="578" spans="1:6" ht="51" customHeight="1">
      <c r="A578" s="17"/>
      <c r="B578" s="509" t="s">
        <v>309</v>
      </c>
      <c r="C578" s="509"/>
      <c r="D578" s="509"/>
      <c r="E578" s="509"/>
      <c r="F578" s="509"/>
    </row>
    <row r="579" spans="1:6" ht="67.5" customHeight="1">
      <c r="A579" s="17"/>
      <c r="B579" s="509" t="s">
        <v>858</v>
      </c>
      <c r="C579" s="509"/>
      <c r="D579" s="509"/>
      <c r="E579" s="509"/>
      <c r="F579" s="509"/>
    </row>
    <row r="580" spans="1:6" ht="126.75" customHeight="1">
      <c r="A580" s="17"/>
      <c r="B580" s="509" t="s">
        <v>310</v>
      </c>
      <c r="C580" s="509"/>
      <c r="D580" s="509"/>
      <c r="E580" s="509"/>
      <c r="F580" s="509"/>
    </row>
    <row r="581" spans="1:6" ht="138" customHeight="1">
      <c r="A581" s="17"/>
      <c r="B581" s="509" t="s">
        <v>311</v>
      </c>
      <c r="C581" s="509"/>
      <c r="D581" s="509"/>
      <c r="E581" s="509"/>
      <c r="F581" s="509"/>
    </row>
    <row r="582" spans="1:6">
      <c r="A582" s="17"/>
      <c r="B582" s="17"/>
      <c r="C582" s="17"/>
      <c r="D582" s="17"/>
      <c r="E582" s="17"/>
      <c r="F582" s="17"/>
    </row>
    <row r="583" spans="1:6" ht="30">
      <c r="A583" s="140" t="s">
        <v>62</v>
      </c>
      <c r="B583" s="140" t="s">
        <v>63</v>
      </c>
      <c r="C583" s="140" t="s">
        <v>64</v>
      </c>
      <c r="D583" s="141" t="s">
        <v>65</v>
      </c>
      <c r="E583" s="140" t="s">
        <v>66</v>
      </c>
      <c r="F583" s="142" t="s">
        <v>67</v>
      </c>
    </row>
    <row r="584" spans="1:6">
      <c r="A584" s="152"/>
      <c r="B584" s="152"/>
      <c r="C584" s="152"/>
      <c r="D584" s="152"/>
      <c r="E584" s="152"/>
      <c r="F584" s="152"/>
    </row>
    <row r="585" spans="1:6" ht="118.5" customHeight="1">
      <c r="A585" s="153" t="s">
        <v>18</v>
      </c>
      <c r="B585" s="154" t="s">
        <v>312</v>
      </c>
      <c r="C585" s="155" t="s">
        <v>84</v>
      </c>
      <c r="D585" s="156">
        <v>10</v>
      </c>
      <c r="E585" s="539"/>
      <c r="F585" s="40">
        <f>D585*E585</f>
        <v>0</v>
      </c>
    </row>
    <row r="586" spans="1:6" ht="15.75">
      <c r="A586" s="34"/>
      <c r="B586" s="34"/>
      <c r="C586" s="34"/>
      <c r="D586" s="34"/>
      <c r="E586" s="535"/>
      <c r="F586" s="34"/>
    </row>
    <row r="587" spans="1:6" ht="88.5" customHeight="1">
      <c r="A587" s="36" t="s">
        <v>21</v>
      </c>
      <c r="B587" s="37" t="s">
        <v>805</v>
      </c>
      <c r="C587" s="38" t="s">
        <v>84</v>
      </c>
      <c r="D587" s="57">
        <f>740.2-126-332.5</f>
        <v>281.70000000000005</v>
      </c>
      <c r="E587" s="532"/>
      <c r="F587" s="40">
        <f>D587*E587</f>
        <v>0</v>
      </c>
    </row>
    <row r="588" spans="1:6" ht="15.75">
      <c r="A588" s="34"/>
      <c r="B588" s="41"/>
      <c r="C588" s="41"/>
      <c r="D588" s="34"/>
      <c r="E588" s="535"/>
      <c r="F588" s="34"/>
    </row>
    <row r="589" spans="1:6" ht="87" customHeight="1">
      <c r="A589" s="36" t="s">
        <v>22</v>
      </c>
      <c r="B589" s="37" t="s">
        <v>313</v>
      </c>
      <c r="C589" s="38" t="s">
        <v>83</v>
      </c>
      <c r="D589" s="57">
        <f>561.8-37.6-207.5</f>
        <v>316.69999999999993</v>
      </c>
      <c r="E589" s="532"/>
      <c r="F589" s="40">
        <f>D589*E589</f>
        <v>0</v>
      </c>
    </row>
    <row r="590" spans="1:6" ht="15.75">
      <c r="A590" s="34"/>
      <c r="B590" s="41"/>
      <c r="C590" s="41"/>
      <c r="D590" s="34"/>
      <c r="E590" s="42"/>
      <c r="F590" s="34"/>
    </row>
    <row r="591" spans="1:6" ht="16.5" thickBot="1">
      <c r="A591" s="43" t="s">
        <v>43</v>
      </c>
      <c r="B591" s="44" t="s">
        <v>314</v>
      </c>
      <c r="C591" s="45"/>
      <c r="D591" s="46"/>
      <c r="E591" s="46"/>
      <c r="F591" s="47">
        <f>SUM(F585:F589)</f>
        <v>0</v>
      </c>
    </row>
    <row r="595" spans="1:6" ht="15.75">
      <c r="A595" s="48" t="s">
        <v>174</v>
      </c>
      <c r="B595" s="49" t="s">
        <v>45</v>
      </c>
      <c r="C595" s="50"/>
      <c r="D595" s="51"/>
      <c r="E595" s="52"/>
      <c r="F595" s="53"/>
    </row>
    <row r="596" spans="1:6">
      <c r="A596" s="54"/>
      <c r="B596" s="54"/>
      <c r="C596" s="54"/>
      <c r="D596" s="54"/>
      <c r="E596" s="54"/>
      <c r="F596" s="54"/>
    </row>
    <row r="597" spans="1:6" ht="169.5" customHeight="1">
      <c r="A597" s="17"/>
      <c r="B597" s="509" t="s">
        <v>106</v>
      </c>
      <c r="C597" s="509"/>
      <c r="D597" s="509"/>
      <c r="E597" s="509"/>
      <c r="F597" s="509"/>
    </row>
    <row r="598" spans="1:6" ht="85.5" customHeight="1">
      <c r="A598" s="17"/>
      <c r="B598" s="509" t="s">
        <v>107</v>
      </c>
      <c r="C598" s="509"/>
      <c r="D598" s="509"/>
      <c r="E598" s="509"/>
      <c r="F598" s="509"/>
    </row>
    <row r="599" spans="1:6" ht="57" customHeight="1">
      <c r="A599" s="17"/>
      <c r="B599" s="509" t="s">
        <v>108</v>
      </c>
      <c r="C599" s="509"/>
      <c r="D599" s="509"/>
      <c r="E599" s="509"/>
      <c r="F599" s="509"/>
    </row>
    <row r="600" spans="1:6" ht="60.75" customHeight="1">
      <c r="A600" s="17"/>
      <c r="B600" s="509" t="s">
        <v>109</v>
      </c>
      <c r="C600" s="509"/>
      <c r="D600" s="509"/>
      <c r="E600" s="509"/>
      <c r="F600" s="509"/>
    </row>
    <row r="601" spans="1:6" ht="61.5" customHeight="1">
      <c r="A601" s="17"/>
      <c r="B601" s="509" t="s">
        <v>857</v>
      </c>
      <c r="C601" s="509"/>
      <c r="D601" s="509"/>
      <c r="E601" s="509"/>
      <c r="F601" s="509"/>
    </row>
    <row r="602" spans="1:6" ht="60" customHeight="1">
      <c r="A602" s="17"/>
      <c r="B602" s="509" t="s">
        <v>110</v>
      </c>
      <c r="C602" s="509"/>
      <c r="D602" s="509"/>
      <c r="E602" s="509"/>
      <c r="F602" s="509"/>
    </row>
    <row r="603" spans="1:6" ht="15" customHeight="1">
      <c r="A603" s="65"/>
      <c r="B603" s="65"/>
      <c r="C603" s="65"/>
      <c r="D603" s="65"/>
      <c r="E603" s="65"/>
      <c r="F603" s="65"/>
    </row>
    <row r="604" spans="1:6" ht="30">
      <c r="A604" s="31" t="s">
        <v>62</v>
      </c>
      <c r="B604" s="31" t="s">
        <v>63</v>
      </c>
      <c r="C604" s="31" t="s">
        <v>64</v>
      </c>
      <c r="D604" s="32" t="s">
        <v>65</v>
      </c>
      <c r="E604" s="31" t="s">
        <v>66</v>
      </c>
      <c r="F604" s="66" t="s">
        <v>67</v>
      </c>
    </row>
    <row r="605" spans="1:6">
      <c r="A605" s="34"/>
      <c r="B605" s="34"/>
      <c r="C605" s="34"/>
      <c r="D605" s="34"/>
      <c r="E605" s="34"/>
      <c r="F605" s="34"/>
    </row>
    <row r="606" spans="1:6" ht="57.75" customHeight="1">
      <c r="A606" s="36" t="s">
        <v>18</v>
      </c>
      <c r="B606" s="37" t="s">
        <v>315</v>
      </c>
      <c r="C606" s="38" t="s">
        <v>84</v>
      </c>
      <c r="D606" s="57">
        <v>791.3</v>
      </c>
      <c r="E606" s="530"/>
      <c r="F606" s="40">
        <f>D606*E606</f>
        <v>0</v>
      </c>
    </row>
    <row r="607" spans="1:6" ht="15.75">
      <c r="A607" s="34"/>
      <c r="B607" s="34"/>
      <c r="C607" s="34"/>
      <c r="D607" s="34"/>
      <c r="E607" s="540"/>
      <c r="F607" s="34"/>
    </row>
    <row r="608" spans="1:6" ht="67.5" customHeight="1">
      <c r="A608" s="36" t="s">
        <v>21</v>
      </c>
      <c r="B608" s="37" t="s">
        <v>316</v>
      </c>
      <c r="C608" s="38" t="s">
        <v>84</v>
      </c>
      <c r="D608" s="57">
        <v>317.10000000000002</v>
      </c>
      <c r="E608" s="530"/>
      <c r="F608" s="40">
        <f>D608*E608</f>
        <v>0</v>
      </c>
    </row>
    <row r="609" spans="1:6" ht="15.75">
      <c r="A609" s="34"/>
      <c r="B609" s="41"/>
      <c r="C609" s="41"/>
      <c r="D609" s="34"/>
      <c r="E609" s="42"/>
      <c r="F609" s="34"/>
    </row>
    <row r="610" spans="1:6" ht="16.5" thickBot="1">
      <c r="A610" s="43" t="s">
        <v>174</v>
      </c>
      <c r="B610" s="657" t="s">
        <v>111</v>
      </c>
      <c r="C610" s="657"/>
      <c r="D610" s="46"/>
      <c r="E610" s="46"/>
      <c r="F610" s="47">
        <f>SUM(F606:F608)</f>
        <v>0</v>
      </c>
    </row>
    <row r="611" spans="1:6">
      <c r="A611" s="144"/>
      <c r="B611" s="144"/>
      <c r="C611" s="144"/>
      <c r="D611" s="144"/>
      <c r="E611" s="144"/>
      <c r="F611" s="144"/>
    </row>
    <row r="612" spans="1:6">
      <c r="A612" s="94"/>
      <c r="B612" s="94"/>
      <c r="C612" s="94"/>
      <c r="D612" s="94"/>
      <c r="E612" s="94"/>
      <c r="F612" s="94"/>
    </row>
    <row r="613" spans="1:6" ht="15.75">
      <c r="A613" s="48" t="s">
        <v>757</v>
      </c>
      <c r="B613" s="49" t="s">
        <v>759</v>
      </c>
      <c r="C613" s="50"/>
      <c r="D613" s="51"/>
      <c r="E613" s="52"/>
      <c r="F613" s="53"/>
    </row>
    <row r="614" spans="1:6">
      <c r="A614" s="54"/>
      <c r="B614" s="54"/>
      <c r="C614" s="54"/>
      <c r="D614" s="54"/>
      <c r="E614" s="54"/>
      <c r="F614" s="54"/>
    </row>
    <row r="615" spans="1:6" hidden="1">
      <c r="A615" s="594"/>
      <c r="B615" s="594"/>
      <c r="C615" s="594"/>
      <c r="D615" s="594"/>
      <c r="E615" s="594"/>
      <c r="F615" s="594"/>
    </row>
    <row r="616" spans="1:6" ht="30">
      <c r="A616" s="140" t="s">
        <v>62</v>
      </c>
      <c r="B616" s="140" t="s">
        <v>63</v>
      </c>
      <c r="C616" s="140" t="s">
        <v>64</v>
      </c>
      <c r="D616" s="141" t="s">
        <v>65</v>
      </c>
      <c r="E616" s="140" t="s">
        <v>66</v>
      </c>
      <c r="F616" s="142" t="s">
        <v>67</v>
      </c>
    </row>
    <row r="617" spans="1:6">
      <c r="A617" s="143"/>
      <c r="B617" s="143"/>
      <c r="C617" s="143"/>
      <c r="D617" s="143"/>
      <c r="E617" s="143"/>
      <c r="F617" s="143"/>
    </row>
    <row r="618" spans="1:6" ht="180.75" customHeight="1">
      <c r="A618" s="36" t="s">
        <v>18</v>
      </c>
      <c r="B618" s="37" t="s">
        <v>769</v>
      </c>
      <c r="C618" s="58"/>
      <c r="D618" s="57"/>
      <c r="E618" s="597"/>
      <c r="F618" s="40"/>
    </row>
    <row r="619" spans="1:6" ht="15.75">
      <c r="A619" s="131"/>
      <c r="B619" s="132" t="s">
        <v>770</v>
      </c>
      <c r="C619" s="58" t="s">
        <v>68</v>
      </c>
      <c r="D619" s="57">
        <v>6</v>
      </c>
      <c r="E619" s="598"/>
      <c r="F619" s="40">
        <f t="shared" ref="F619:F620" si="5">D619*E619</f>
        <v>0</v>
      </c>
    </row>
    <row r="620" spans="1:6" ht="15.75">
      <c r="A620" s="131"/>
      <c r="B620" s="132" t="s">
        <v>768</v>
      </c>
      <c r="C620" s="58" t="s">
        <v>68</v>
      </c>
      <c r="D620" s="57">
        <v>9</v>
      </c>
      <c r="E620" s="598"/>
      <c r="F620" s="40">
        <f t="shared" si="5"/>
        <v>0</v>
      </c>
    </row>
    <row r="621" spans="1:6" ht="15.75">
      <c r="A621" s="34"/>
      <c r="B621" s="34"/>
      <c r="C621" s="34"/>
      <c r="D621" s="34"/>
      <c r="E621" s="42"/>
      <c r="F621" s="34"/>
    </row>
    <row r="622" spans="1:6" ht="16.5" thickBot="1">
      <c r="A622" s="43" t="s">
        <v>757</v>
      </c>
      <c r="B622" s="595" t="s">
        <v>760</v>
      </c>
      <c r="C622" s="45"/>
      <c r="D622" s="46"/>
      <c r="E622" s="46"/>
      <c r="F622" s="47">
        <f>SUM(F618:F620)</f>
        <v>0</v>
      </c>
    </row>
    <row r="623" spans="1:6" ht="13.5" customHeight="1">
      <c r="A623" s="26"/>
      <c r="B623" s="26"/>
      <c r="C623" s="26"/>
      <c r="D623" s="26"/>
      <c r="E623" s="26"/>
      <c r="F623" s="26"/>
    </row>
    <row r="624" spans="1:6" hidden="1"/>
    <row r="626" spans="1:6">
      <c r="A626" s="157"/>
      <c r="B626" s="34" t="s">
        <v>317</v>
      </c>
      <c r="C626" s="158"/>
      <c r="D626" s="159"/>
      <c r="E626" s="160"/>
      <c r="F626" s="161"/>
    </row>
    <row r="627" spans="1:6">
      <c r="A627" s="162"/>
      <c r="B627" s="60"/>
      <c r="C627" s="163"/>
      <c r="D627" s="164"/>
      <c r="E627" s="165"/>
      <c r="F627" s="166"/>
    </row>
    <row r="628" spans="1:6" ht="15.75">
      <c r="A628" s="167" t="s">
        <v>163</v>
      </c>
      <c r="B628" s="168" t="s">
        <v>164</v>
      </c>
      <c r="C628" s="169"/>
      <c r="D628" s="169"/>
      <c r="E628" s="510">
        <f>F308</f>
        <v>0</v>
      </c>
      <c r="F628" s="510"/>
    </row>
    <row r="629" spans="1:6" ht="15.75">
      <c r="A629" s="169"/>
      <c r="B629" s="171"/>
      <c r="C629" s="169"/>
      <c r="D629" s="169"/>
      <c r="E629" s="170"/>
      <c r="F629" s="170"/>
    </row>
    <row r="630" spans="1:6" ht="15.75">
      <c r="A630" s="167" t="s">
        <v>165</v>
      </c>
      <c r="B630" s="168" t="s">
        <v>166</v>
      </c>
      <c r="C630" s="169"/>
      <c r="D630" s="169"/>
      <c r="E630" s="510">
        <f>F351</f>
        <v>0</v>
      </c>
      <c r="F630" s="510"/>
    </row>
    <row r="631" spans="1:6" ht="15.75">
      <c r="A631" s="172"/>
      <c r="B631" s="173"/>
      <c r="C631" s="172"/>
      <c r="D631" s="172"/>
      <c r="E631" s="174"/>
      <c r="F631" s="174"/>
    </row>
    <row r="632" spans="1:6" ht="15.75">
      <c r="A632" s="157" t="s">
        <v>161</v>
      </c>
      <c r="B632" s="34" t="s">
        <v>318</v>
      </c>
      <c r="C632" s="158"/>
      <c r="D632" s="159"/>
      <c r="E632" s="511">
        <f>SUM(E628:F630)</f>
        <v>0</v>
      </c>
      <c r="F632" s="511"/>
    </row>
    <row r="633" spans="1:6" ht="15.75">
      <c r="A633" s="162"/>
      <c r="B633" s="60"/>
      <c r="C633" s="163"/>
      <c r="D633" s="164"/>
      <c r="E633" s="175"/>
      <c r="F633" s="63"/>
    </row>
    <row r="634" spans="1:6" ht="15.75">
      <c r="A634" s="176"/>
      <c r="B634" s="177"/>
      <c r="C634" s="172"/>
      <c r="D634" s="178"/>
      <c r="E634" s="179"/>
      <c r="F634" s="180"/>
    </row>
    <row r="635" spans="1:6" ht="15.75">
      <c r="A635" s="157"/>
      <c r="B635" s="34" t="s">
        <v>112</v>
      </c>
      <c r="C635" s="158"/>
      <c r="D635" s="159"/>
      <c r="E635" s="181"/>
      <c r="F635" s="35"/>
    </row>
    <row r="636" spans="1:6" ht="15.75">
      <c r="A636" s="162"/>
      <c r="B636" s="60"/>
      <c r="C636" s="163"/>
      <c r="D636" s="164"/>
      <c r="E636" s="175"/>
      <c r="F636" s="63"/>
    </row>
    <row r="637" spans="1:6" ht="15.75">
      <c r="A637" s="167" t="s">
        <v>168</v>
      </c>
      <c r="B637" s="168" t="s">
        <v>169</v>
      </c>
      <c r="C637" s="169"/>
      <c r="D637" s="169"/>
      <c r="E637" s="512">
        <f>F370</f>
        <v>0</v>
      </c>
      <c r="F637" s="513"/>
    </row>
    <row r="638" spans="1:6" ht="15.75">
      <c r="A638" s="167"/>
      <c r="B638" s="168"/>
      <c r="C638" s="169"/>
      <c r="D638" s="169"/>
      <c r="E638" s="506"/>
      <c r="F638" s="506"/>
    </row>
    <row r="639" spans="1:6" ht="15.75">
      <c r="A639" s="167" t="s">
        <v>170</v>
      </c>
      <c r="B639" s="168" t="s">
        <v>171</v>
      </c>
      <c r="C639" s="169"/>
      <c r="D639" s="169"/>
      <c r="E639" s="506">
        <f>F390</f>
        <v>0</v>
      </c>
      <c r="F639" s="506"/>
    </row>
    <row r="640" spans="1:6" ht="15.75">
      <c r="A640" s="169"/>
      <c r="B640" s="171"/>
      <c r="C640" s="169"/>
      <c r="D640" s="169"/>
      <c r="E640" s="171"/>
      <c r="F640" s="182"/>
    </row>
    <row r="641" spans="1:6" ht="15.75">
      <c r="A641" s="167" t="s">
        <v>172</v>
      </c>
      <c r="B641" s="168" t="s">
        <v>38</v>
      </c>
      <c r="C641" s="169"/>
      <c r="D641" s="169"/>
      <c r="E641" s="506">
        <f>F464</f>
        <v>0</v>
      </c>
      <c r="F641" s="506"/>
    </row>
    <row r="642" spans="1:6" ht="15.75">
      <c r="A642" s="169"/>
      <c r="B642" s="171"/>
      <c r="C642" s="169"/>
      <c r="D642" s="169"/>
      <c r="E642" s="171"/>
      <c r="F642" s="506"/>
    </row>
    <row r="643" spans="1:6" ht="15.75">
      <c r="A643" s="167" t="s">
        <v>37</v>
      </c>
      <c r="B643" s="168" t="s">
        <v>40</v>
      </c>
      <c r="C643" s="169"/>
      <c r="D643" s="169"/>
      <c r="E643" s="506">
        <f>F501</f>
        <v>0</v>
      </c>
      <c r="F643" s="506"/>
    </row>
    <row r="644" spans="1:6" ht="15.75">
      <c r="A644" s="169"/>
      <c r="B644" s="171"/>
      <c r="C644" s="169"/>
      <c r="D644" s="169"/>
      <c r="E644" s="171"/>
      <c r="F644" s="182"/>
    </row>
    <row r="645" spans="1:6" ht="15.75">
      <c r="A645" s="167" t="s">
        <v>39</v>
      </c>
      <c r="B645" s="168" t="s">
        <v>42</v>
      </c>
      <c r="C645" s="169"/>
      <c r="D645" s="169"/>
      <c r="E645" s="506">
        <f>F542</f>
        <v>0</v>
      </c>
      <c r="F645" s="506"/>
    </row>
    <row r="646" spans="1:6" ht="15.75">
      <c r="A646" s="169"/>
      <c r="B646" s="171"/>
      <c r="C646" s="169"/>
      <c r="D646" s="169"/>
      <c r="E646" s="171"/>
      <c r="F646" s="183"/>
    </row>
    <row r="647" spans="1:6" ht="15.75">
      <c r="A647" s="167" t="s">
        <v>41</v>
      </c>
      <c r="B647" s="168" t="s">
        <v>44</v>
      </c>
      <c r="C647" s="169"/>
      <c r="D647" s="169"/>
      <c r="E647" s="506">
        <f>F570</f>
        <v>0</v>
      </c>
      <c r="F647" s="506"/>
    </row>
    <row r="648" spans="1:6" ht="15.75">
      <c r="A648" s="169"/>
      <c r="B648" s="171"/>
      <c r="C648" s="169"/>
      <c r="D648" s="169"/>
      <c r="E648" s="171"/>
      <c r="F648" s="182"/>
    </row>
    <row r="649" spans="1:6" ht="15.75">
      <c r="A649" s="167" t="s">
        <v>43</v>
      </c>
      <c r="B649" s="168" t="s">
        <v>173</v>
      </c>
      <c r="C649" s="169"/>
      <c r="D649" s="169"/>
      <c r="E649" s="506">
        <f>F591</f>
        <v>0</v>
      </c>
      <c r="F649" s="506"/>
    </row>
    <row r="650" spans="1:6" ht="15.75">
      <c r="A650" s="169"/>
      <c r="B650" s="171"/>
      <c r="C650" s="169"/>
      <c r="D650" s="169"/>
      <c r="E650" s="171"/>
      <c r="F650" s="182"/>
    </row>
    <row r="651" spans="1:6" ht="15.75">
      <c r="A651" s="167" t="s">
        <v>174</v>
      </c>
      <c r="B651" s="168" t="s">
        <v>45</v>
      </c>
      <c r="C651" s="169"/>
      <c r="D651" s="169"/>
      <c r="E651" s="506">
        <f>F610</f>
        <v>0</v>
      </c>
      <c r="F651" s="506"/>
    </row>
    <row r="652" spans="1:6" ht="15.75">
      <c r="A652" s="169"/>
      <c r="B652" s="171"/>
      <c r="C652" s="169"/>
      <c r="D652" s="169"/>
      <c r="E652" s="171"/>
      <c r="F652" s="506"/>
    </row>
    <row r="653" spans="1:6" ht="15.75">
      <c r="A653" s="167" t="s">
        <v>757</v>
      </c>
      <c r="B653" s="168" t="s">
        <v>759</v>
      </c>
      <c r="C653" s="169"/>
      <c r="D653" s="169"/>
      <c r="E653" s="506">
        <f>F622</f>
        <v>0</v>
      </c>
      <c r="F653" s="506"/>
    </row>
    <row r="654" spans="1:6" ht="15.75">
      <c r="A654" s="184"/>
      <c r="B654" s="185"/>
      <c r="C654" s="184"/>
      <c r="D654" s="184"/>
      <c r="E654" s="185"/>
      <c r="F654" s="186"/>
    </row>
    <row r="655" spans="1:6" ht="15.75">
      <c r="A655" s="187" t="s">
        <v>113</v>
      </c>
      <c r="B655" s="188" t="s">
        <v>114</v>
      </c>
      <c r="C655" s="189"/>
      <c r="D655" s="190"/>
      <c r="E655" s="507">
        <f>SUM(E637:F654)</f>
        <v>0</v>
      </c>
      <c r="F655" s="507"/>
    </row>
    <row r="656" spans="1:6" ht="15.75">
      <c r="A656" s="158"/>
      <c r="B656" s="191"/>
      <c r="C656" s="158"/>
      <c r="D656" s="158"/>
      <c r="E656" s="158"/>
      <c r="F656" s="192"/>
    </row>
    <row r="657" spans="1:6" ht="15.75">
      <c r="A657" s="193"/>
      <c r="B657" s="194"/>
      <c r="C657" s="193"/>
      <c r="D657" s="193"/>
      <c r="E657" s="193"/>
      <c r="F657" s="195"/>
    </row>
    <row r="658" spans="1:6" ht="16.5" thickBot="1">
      <c r="A658" s="196"/>
      <c r="B658" s="44" t="s">
        <v>115</v>
      </c>
      <c r="C658" s="197"/>
      <c r="D658" s="198"/>
      <c r="E658" s="508">
        <f>SUM(E632,E655)</f>
        <v>0</v>
      </c>
      <c r="F658" s="508"/>
    </row>
    <row r="671" spans="1:6" ht="51" customHeight="1">
      <c r="A671" s="4"/>
      <c r="B671" s="5" t="s">
        <v>319</v>
      </c>
      <c r="C671" s="646" t="s">
        <v>320</v>
      </c>
      <c r="D671" s="647"/>
      <c r="E671" s="647"/>
      <c r="F671" s="648"/>
    </row>
    <row r="672" spans="1:6">
      <c r="A672" s="644"/>
      <c r="B672" s="645"/>
      <c r="C672" s="500"/>
      <c r="D672" s="501"/>
      <c r="E672" s="501"/>
      <c r="F672" s="499"/>
    </row>
    <row r="673" spans="1:6" ht="15" customHeight="1">
      <c r="A673" s="502" t="s">
        <v>1</v>
      </c>
      <c r="B673" s="503"/>
      <c r="C673" s="503"/>
      <c r="D673" s="503"/>
      <c r="E673" s="503"/>
      <c r="F673" s="503"/>
    </row>
    <row r="674" spans="1:6" ht="15.75" thickBot="1">
      <c r="A674" s="6" t="s">
        <v>2</v>
      </c>
      <c r="B674" s="7" t="s">
        <v>3</v>
      </c>
      <c r="C674" s="8" t="s">
        <v>4</v>
      </c>
      <c r="D674" s="9" t="s">
        <v>5</v>
      </c>
      <c r="E674" s="10" t="s">
        <v>6</v>
      </c>
      <c r="F674" s="10" t="s">
        <v>7</v>
      </c>
    </row>
    <row r="675" spans="1:6">
      <c r="A675" s="199"/>
      <c r="B675" s="200"/>
      <c r="C675" s="201"/>
      <c r="D675" s="202"/>
      <c r="E675" s="203"/>
      <c r="F675" s="204"/>
    </row>
    <row r="676" spans="1:6">
      <c r="A676" s="199"/>
      <c r="B676" s="200"/>
      <c r="C676" s="201"/>
      <c r="D676" s="202"/>
      <c r="E676" s="203"/>
      <c r="F676" s="204"/>
    </row>
    <row r="677" spans="1:6">
      <c r="A677" s="199"/>
      <c r="B677" s="200"/>
      <c r="C677" s="201"/>
      <c r="D677" s="202"/>
      <c r="E677" s="203"/>
      <c r="F677" s="204"/>
    </row>
    <row r="678" spans="1:6">
      <c r="A678" s="199"/>
      <c r="B678" s="200"/>
      <c r="C678" s="201"/>
      <c r="D678" s="202"/>
      <c r="E678" s="203"/>
      <c r="F678" s="204"/>
    </row>
    <row r="679" spans="1:6">
      <c r="A679" s="199"/>
      <c r="B679" s="200"/>
      <c r="C679" s="201"/>
      <c r="D679" s="202"/>
      <c r="E679" s="203"/>
      <c r="F679" s="204"/>
    </row>
    <row r="680" spans="1:6">
      <c r="A680" s="199"/>
      <c r="B680" s="200"/>
      <c r="C680" s="201"/>
      <c r="D680" s="202"/>
      <c r="E680" s="203"/>
      <c r="F680" s="204"/>
    </row>
    <row r="681" spans="1:6">
      <c r="A681" s="199"/>
      <c r="B681" s="200"/>
      <c r="C681" s="201"/>
      <c r="D681" s="202"/>
      <c r="E681" s="203"/>
      <c r="F681" s="204"/>
    </row>
    <row r="682" spans="1:6">
      <c r="A682" s="199"/>
      <c r="B682" s="200"/>
      <c r="C682" s="201"/>
      <c r="D682" s="202"/>
      <c r="E682" s="203"/>
      <c r="F682" s="204"/>
    </row>
    <row r="683" spans="1:6">
      <c r="A683" s="199"/>
      <c r="B683" s="200"/>
      <c r="C683" s="201"/>
      <c r="D683" s="202"/>
      <c r="E683" s="203"/>
      <c r="F683" s="204"/>
    </row>
    <row r="684" spans="1:6">
      <c r="A684" s="199"/>
      <c r="B684" s="200"/>
      <c r="C684" s="201"/>
      <c r="D684" s="202"/>
      <c r="E684" s="203"/>
      <c r="F684" s="204"/>
    </row>
    <row r="685" spans="1:6">
      <c r="A685" s="199"/>
      <c r="B685" s="200"/>
      <c r="C685" s="201"/>
      <c r="D685" s="202"/>
      <c r="E685" s="203"/>
      <c r="F685" s="204"/>
    </row>
    <row r="686" spans="1:6">
      <c r="A686" s="199"/>
      <c r="B686" s="200"/>
      <c r="C686" s="201"/>
      <c r="D686" s="202"/>
      <c r="E686" s="203"/>
      <c r="F686" s="204"/>
    </row>
    <row r="687" spans="1:6">
      <c r="A687" s="199"/>
      <c r="B687" s="200"/>
      <c r="C687" s="201"/>
      <c r="D687" s="202"/>
      <c r="E687" s="203"/>
      <c r="F687" s="204"/>
    </row>
    <row r="688" spans="1:6">
      <c r="A688" s="199"/>
      <c r="B688" s="200"/>
      <c r="C688" s="201"/>
      <c r="D688" s="202"/>
      <c r="E688" s="203"/>
      <c r="F688" s="204"/>
    </row>
    <row r="689" spans="1:6">
      <c r="A689" s="199"/>
      <c r="B689" s="200"/>
      <c r="C689" s="201"/>
      <c r="D689" s="202"/>
      <c r="E689" s="203"/>
      <c r="F689" s="204"/>
    </row>
    <row r="690" spans="1:6">
      <c r="A690" s="199"/>
      <c r="B690" s="200"/>
      <c r="C690" s="201"/>
      <c r="D690" s="202"/>
      <c r="E690" s="203"/>
      <c r="F690" s="204"/>
    </row>
    <row r="691" spans="1:6">
      <c r="A691" s="199"/>
      <c r="B691" s="200"/>
      <c r="C691" s="201"/>
      <c r="D691" s="202"/>
      <c r="E691" s="203"/>
      <c r="F691" s="204"/>
    </row>
    <row r="692" spans="1:6">
      <c r="A692" s="199"/>
      <c r="B692" s="200"/>
      <c r="C692" s="201"/>
      <c r="D692" s="202"/>
      <c r="E692" s="203"/>
      <c r="F692" s="204"/>
    </row>
    <row r="693" spans="1:6">
      <c r="A693" s="199"/>
      <c r="B693" s="200"/>
      <c r="C693" s="201"/>
      <c r="D693" s="202"/>
      <c r="E693" s="203"/>
      <c r="F693" s="204"/>
    </row>
    <row r="694" spans="1:6">
      <c r="A694" s="199"/>
      <c r="B694" s="200"/>
      <c r="C694" s="201"/>
      <c r="D694" s="202"/>
      <c r="E694" s="203"/>
      <c r="F694" s="204"/>
    </row>
    <row r="695" spans="1:6" ht="20.25" customHeight="1">
      <c r="A695" s="656" t="s">
        <v>771</v>
      </c>
      <c r="B695" s="656"/>
      <c r="C695" s="656"/>
      <c r="D695" s="656"/>
      <c r="E695" s="656"/>
      <c r="F695" s="656"/>
    </row>
    <row r="696" spans="1:6">
      <c r="A696" s="11"/>
      <c r="B696" s="12"/>
      <c r="C696" s="13"/>
      <c r="D696" s="14"/>
      <c r="E696" s="15"/>
      <c r="F696" s="16"/>
    </row>
    <row r="697" spans="1:6">
      <c r="A697" s="11"/>
      <c r="B697" s="12"/>
      <c r="C697" s="13"/>
      <c r="D697" s="14"/>
      <c r="E697" s="15"/>
      <c r="F697" s="16"/>
    </row>
    <row r="698" spans="1:6">
      <c r="A698" s="11"/>
      <c r="B698" s="12"/>
      <c r="C698" s="13"/>
      <c r="D698" s="14"/>
      <c r="E698" s="15"/>
      <c r="F698" s="16"/>
    </row>
    <row r="699" spans="1:6">
      <c r="A699" s="11"/>
      <c r="B699" s="12"/>
      <c r="C699" s="13"/>
      <c r="D699" s="14"/>
      <c r="E699" s="15"/>
      <c r="F699" s="16"/>
    </row>
    <row r="700" spans="1:6">
      <c r="A700" s="11"/>
      <c r="B700" s="12"/>
      <c r="C700" s="13"/>
      <c r="D700" s="14"/>
      <c r="E700" s="15"/>
      <c r="F700" s="16"/>
    </row>
    <row r="701" spans="1:6">
      <c r="A701" s="11"/>
      <c r="B701" s="12"/>
      <c r="C701" s="13"/>
      <c r="D701" s="14"/>
      <c r="E701" s="15"/>
      <c r="F701" s="16"/>
    </row>
    <row r="702" spans="1:6" ht="15.75">
      <c r="A702" s="11"/>
      <c r="B702" s="17" t="s">
        <v>8</v>
      </c>
      <c r="C702" s="495" t="s">
        <v>9</v>
      </c>
      <c r="D702" s="495"/>
      <c r="E702" s="495"/>
      <c r="F702" s="495"/>
    </row>
    <row r="703" spans="1:6">
      <c r="A703" s="11"/>
      <c r="B703" s="17"/>
    </row>
    <row r="704" spans="1:6" ht="15.75" customHeight="1">
      <c r="A704" s="11"/>
      <c r="B704" s="17" t="s">
        <v>10</v>
      </c>
      <c r="C704" s="649" t="s">
        <v>11</v>
      </c>
      <c r="D704" s="649"/>
      <c r="E704" s="649"/>
      <c r="F704" s="649"/>
    </row>
    <row r="705" spans="1:6" ht="15.75">
      <c r="A705" s="11"/>
      <c r="B705" s="17"/>
      <c r="C705" s="18"/>
      <c r="D705" s="19"/>
      <c r="E705" s="20"/>
      <c r="F705" s="21"/>
    </row>
    <row r="706" spans="1:6" ht="15.75" customHeight="1">
      <c r="A706" s="11"/>
      <c r="B706" s="17" t="s">
        <v>12</v>
      </c>
      <c r="C706" s="649" t="s">
        <v>13</v>
      </c>
      <c r="D706" s="649"/>
      <c r="E706" s="649"/>
      <c r="F706" s="649"/>
    </row>
    <row r="707" spans="1:6" ht="15.75">
      <c r="A707" s="11"/>
      <c r="B707" s="17"/>
      <c r="C707" s="18"/>
      <c r="D707" s="19"/>
      <c r="E707" s="20"/>
      <c r="F707" s="21"/>
    </row>
    <row r="708" spans="1:6" ht="15.75" customHeight="1">
      <c r="A708" s="11"/>
      <c r="B708" s="17" t="s">
        <v>14</v>
      </c>
      <c r="C708" s="649" t="s">
        <v>15</v>
      </c>
      <c r="D708" s="649"/>
      <c r="E708" s="649"/>
      <c r="F708" s="649"/>
    </row>
    <row r="709" spans="1:6" ht="15.75">
      <c r="A709" s="11"/>
      <c r="B709" s="17"/>
      <c r="C709" s="18"/>
      <c r="D709" s="19"/>
      <c r="E709" s="20"/>
      <c r="F709" s="21"/>
    </row>
    <row r="710" spans="1:6" ht="15.75">
      <c r="A710" s="11"/>
      <c r="B710" s="17"/>
      <c r="C710" s="496"/>
      <c r="D710" s="496"/>
      <c r="E710" s="496"/>
      <c r="F710" s="496"/>
    </row>
    <row r="711" spans="1:6" ht="15.75">
      <c r="A711" s="11"/>
      <c r="B711" s="17"/>
      <c r="C711" s="18"/>
      <c r="D711" s="19"/>
      <c r="E711" s="20"/>
      <c r="F711" s="21"/>
    </row>
    <row r="712" spans="1:6" ht="15.75">
      <c r="A712" s="11"/>
      <c r="B712" s="17"/>
      <c r="C712" s="18"/>
      <c r="D712" s="19"/>
      <c r="E712" s="20"/>
      <c r="F712" s="21"/>
    </row>
    <row r="713" spans="1:6" ht="15.75">
      <c r="A713" s="11"/>
      <c r="B713" s="17" t="s">
        <v>16</v>
      </c>
      <c r="C713" s="18"/>
      <c r="D713" s="19"/>
      <c r="E713" s="20"/>
      <c r="F713" s="21"/>
    </row>
    <row r="714" spans="1:6" ht="20.25">
      <c r="A714" s="205"/>
      <c r="B714" s="206"/>
      <c r="C714" s="206"/>
      <c r="D714" s="206"/>
      <c r="E714" s="206"/>
      <c r="F714" s="206"/>
    </row>
    <row r="715" spans="1:6">
      <c r="A715" s="199"/>
      <c r="B715" s="200"/>
      <c r="C715" s="201"/>
      <c r="D715" s="202"/>
      <c r="E715" s="203"/>
      <c r="F715" s="204"/>
    </row>
    <row r="716" spans="1:6">
      <c r="A716" s="199"/>
      <c r="B716" s="200"/>
      <c r="C716" s="201"/>
      <c r="D716" s="202"/>
      <c r="E716" s="203"/>
      <c r="F716" s="204"/>
    </row>
    <row r="717" spans="1:6" ht="15.75">
      <c r="A717" s="207"/>
      <c r="B717" s="208" t="s">
        <v>321</v>
      </c>
      <c r="C717" s="209"/>
      <c r="D717" s="209"/>
      <c r="E717" s="209"/>
      <c r="F717" s="209"/>
    </row>
    <row r="718" spans="1:6" ht="15.75">
      <c r="A718" s="210"/>
      <c r="B718" s="211"/>
      <c r="C718" s="212"/>
      <c r="D718" s="212"/>
      <c r="E718" s="541"/>
      <c r="F718" s="212"/>
    </row>
    <row r="719" spans="1:6" ht="15.75">
      <c r="A719" s="219"/>
      <c r="B719" s="200"/>
      <c r="C719" s="220"/>
      <c r="D719" s="221"/>
      <c r="E719" s="542"/>
      <c r="F719" s="218"/>
    </row>
    <row r="720" spans="1:6" ht="15.75">
      <c r="A720" s="213"/>
      <c r="B720" s="214" t="s">
        <v>162</v>
      </c>
      <c r="C720" s="215"/>
      <c r="D720" s="222"/>
      <c r="E720" s="543"/>
      <c r="F720" s="223"/>
    </row>
    <row r="721" spans="1:6" ht="60">
      <c r="A721" s="224" t="s">
        <v>18</v>
      </c>
      <c r="B721" s="200" t="s">
        <v>816</v>
      </c>
      <c r="C721" s="225"/>
      <c r="D721" s="217"/>
      <c r="E721" s="542"/>
      <c r="F721" s="218"/>
    </row>
    <row r="722" spans="1:6" ht="15.75">
      <c r="A722" s="224"/>
      <c r="B722" s="226" t="s">
        <v>323</v>
      </c>
      <c r="C722" s="225"/>
      <c r="D722" s="217"/>
      <c r="E722" s="542"/>
      <c r="F722" s="218" t="str">
        <f t="shared" ref="F722" si="6">IF(SUM(D722*E722)=0,"",SUM(D722*E722))</f>
        <v/>
      </c>
    </row>
    <row r="723" spans="1:6" ht="21" customHeight="1">
      <c r="A723" s="216"/>
      <c r="B723" s="200" t="s">
        <v>324</v>
      </c>
      <c r="C723" s="225" t="s">
        <v>325</v>
      </c>
      <c r="D723" s="217">
        <v>16</v>
      </c>
      <c r="E723" s="542"/>
      <c r="F723" s="40">
        <f>D723*E723</f>
        <v>0</v>
      </c>
    </row>
    <row r="724" spans="1:6" ht="20.25" customHeight="1">
      <c r="A724" s="216"/>
      <c r="B724" s="200" t="s">
        <v>326</v>
      </c>
      <c r="C724" s="225" t="s">
        <v>325</v>
      </c>
      <c r="D724" s="217">
        <v>6</v>
      </c>
      <c r="E724" s="542"/>
      <c r="F724" s="40">
        <f>D724*E724</f>
        <v>0</v>
      </c>
    </row>
    <row r="725" spans="1:6" ht="15.75">
      <c r="A725" s="216"/>
      <c r="B725" s="200"/>
      <c r="C725" s="220"/>
      <c r="D725" s="221"/>
      <c r="E725" s="542"/>
      <c r="F725" s="218"/>
    </row>
    <row r="726" spans="1:6" ht="45">
      <c r="A726" s="216">
        <v>2</v>
      </c>
      <c r="B726" s="200" t="s">
        <v>815</v>
      </c>
      <c r="C726" s="225" t="s">
        <v>325</v>
      </c>
      <c r="D726" s="217">
        <v>4</v>
      </c>
      <c r="E726" s="544"/>
      <c r="F726" s="40">
        <f>D726*E726</f>
        <v>0</v>
      </c>
    </row>
    <row r="727" spans="1:6" ht="15.75">
      <c r="A727" s="216"/>
      <c r="B727" s="200"/>
      <c r="C727" s="220"/>
      <c r="D727" s="221"/>
      <c r="E727" s="542"/>
      <c r="F727" s="218"/>
    </row>
    <row r="728" spans="1:6" ht="60">
      <c r="A728" s="228">
        <v>3</v>
      </c>
      <c r="B728" s="200" t="s">
        <v>327</v>
      </c>
      <c r="C728" s="225" t="s">
        <v>325</v>
      </c>
      <c r="D728" s="217">
        <v>5.6</v>
      </c>
      <c r="E728" s="544"/>
      <c r="F728" s="40">
        <f>D728*E728</f>
        <v>0</v>
      </c>
    </row>
    <row r="729" spans="1:6" ht="15.75">
      <c r="A729" s="199"/>
      <c r="B729" s="229"/>
      <c r="C729" s="225"/>
      <c r="D729" s="217"/>
      <c r="E729" s="544"/>
      <c r="F729" s="227"/>
    </row>
    <row r="730" spans="1:6" ht="75" customHeight="1">
      <c r="A730" s="216">
        <v>4</v>
      </c>
      <c r="B730" s="200" t="s">
        <v>328</v>
      </c>
      <c r="C730" s="225" t="s">
        <v>325</v>
      </c>
      <c r="D730" s="217">
        <v>20</v>
      </c>
      <c r="E730" s="542"/>
      <c r="F730" s="40">
        <f>D730*E730</f>
        <v>0</v>
      </c>
    </row>
    <row r="731" spans="1:6" ht="15.75">
      <c r="A731" s="216"/>
      <c r="B731" s="200"/>
      <c r="C731" s="225"/>
      <c r="D731" s="217"/>
      <c r="E731" s="542"/>
      <c r="F731" s="218"/>
    </row>
    <row r="732" spans="1:6" ht="75" customHeight="1">
      <c r="A732" s="216">
        <v>5</v>
      </c>
      <c r="B732" s="200" t="s">
        <v>330</v>
      </c>
      <c r="C732" s="225" t="s">
        <v>325</v>
      </c>
      <c r="D732" s="217">
        <v>12</v>
      </c>
      <c r="E732" s="542"/>
      <c r="F732" s="40">
        <f>D732*E732</f>
        <v>0</v>
      </c>
    </row>
    <row r="733" spans="1:6" ht="15.75">
      <c r="A733" s="216"/>
      <c r="B733" s="200"/>
      <c r="C733" s="220"/>
      <c r="D733" s="221"/>
      <c r="E733" s="542"/>
      <c r="F733" s="218"/>
    </row>
    <row r="734" spans="1:6" ht="47.25" customHeight="1">
      <c r="A734" s="199">
        <v>6</v>
      </c>
      <c r="B734" s="200" t="s">
        <v>818</v>
      </c>
      <c r="C734" s="225" t="s">
        <v>325</v>
      </c>
      <c r="D734" s="217">
        <v>1.5</v>
      </c>
      <c r="E734" s="544"/>
      <c r="F734" s="40">
        <f>D734*E734</f>
        <v>0</v>
      </c>
    </row>
    <row r="735" spans="1:6" ht="15.75">
      <c r="A735" s="199"/>
      <c r="B735" s="229"/>
      <c r="C735" s="225"/>
      <c r="D735" s="217"/>
      <c r="E735" s="544"/>
      <c r="F735" s="227"/>
    </row>
    <row r="736" spans="1:6" ht="30">
      <c r="A736" s="199">
        <v>7</v>
      </c>
      <c r="B736" s="229" t="s">
        <v>817</v>
      </c>
      <c r="C736" s="225" t="s">
        <v>754</v>
      </c>
      <c r="D736" s="217">
        <v>10</v>
      </c>
      <c r="E736" s="544"/>
      <c r="F736" s="40">
        <f>D736*E736</f>
        <v>0</v>
      </c>
    </row>
    <row r="737" spans="1:6" ht="15.75">
      <c r="A737" s="216"/>
      <c r="B737" s="229"/>
      <c r="C737" s="225"/>
      <c r="D737" s="217"/>
      <c r="E737" s="542"/>
      <c r="F737" s="218"/>
    </row>
    <row r="738" spans="1:6" ht="15.75">
      <c r="A738" s="207"/>
      <c r="B738" s="230" t="s">
        <v>331</v>
      </c>
      <c r="C738" s="231"/>
      <c r="D738" s="232"/>
      <c r="E738" s="545"/>
      <c r="F738" s="233">
        <f>SUM(F719:F737)</f>
        <v>0</v>
      </c>
    </row>
    <row r="739" spans="1:6" ht="15.75">
      <c r="A739" s="219"/>
      <c r="B739" s="200"/>
      <c r="C739" s="234"/>
      <c r="D739" s="235"/>
      <c r="E739" s="546"/>
      <c r="F739" s="237"/>
    </row>
    <row r="740" spans="1:6" ht="15.75">
      <c r="A740" s="219"/>
      <c r="B740" s="200"/>
      <c r="C740" s="234"/>
      <c r="D740" s="235"/>
      <c r="E740" s="546"/>
      <c r="F740" s="237"/>
    </row>
    <row r="741" spans="1:6" ht="15.75">
      <c r="A741" s="219"/>
      <c r="B741" s="200"/>
      <c r="C741" s="234"/>
      <c r="D741" s="235"/>
      <c r="E741" s="546"/>
      <c r="F741" s="237"/>
    </row>
    <row r="742" spans="1:6" ht="15.75">
      <c r="A742" s="207"/>
      <c r="B742" s="504" t="s">
        <v>332</v>
      </c>
      <c r="C742" s="505"/>
      <c r="D742" s="505"/>
      <c r="E742" s="547"/>
      <c r="F742" s="505"/>
    </row>
    <row r="743" spans="1:6" ht="15.75">
      <c r="A743" s="219"/>
      <c r="B743" s="238"/>
      <c r="C743" s="220"/>
      <c r="D743" s="220"/>
      <c r="E743" s="548"/>
      <c r="F743" s="220"/>
    </row>
    <row r="744" spans="1:6" ht="15.75">
      <c r="A744" s="219"/>
      <c r="B744" s="238" t="s">
        <v>333</v>
      </c>
      <c r="C744" s="220"/>
      <c r="D744" s="220"/>
      <c r="E744" s="548"/>
      <c r="F744" s="220"/>
    </row>
    <row r="745" spans="1:6" ht="23.25" customHeight="1">
      <c r="A745" s="213" t="s">
        <v>18</v>
      </c>
      <c r="B745" s="200" t="s">
        <v>334</v>
      </c>
      <c r="C745" s="239" t="s">
        <v>68</v>
      </c>
      <c r="D745" s="240">
        <v>1</v>
      </c>
      <c r="E745" s="544"/>
      <c r="F745" s="40">
        <f>D745*E745</f>
        <v>0</v>
      </c>
    </row>
    <row r="746" spans="1:6" ht="15.75">
      <c r="A746" s="219"/>
      <c r="B746" s="238"/>
      <c r="C746" s="220"/>
      <c r="D746" s="220"/>
      <c r="E746" s="548"/>
      <c r="F746" s="220"/>
    </row>
    <row r="747" spans="1:6" ht="56.25" customHeight="1">
      <c r="A747" s="213" t="s">
        <v>21</v>
      </c>
      <c r="B747" s="200" t="s">
        <v>335</v>
      </c>
      <c r="C747" s="239" t="s">
        <v>68</v>
      </c>
      <c r="D747" s="240">
        <v>1</v>
      </c>
      <c r="E747" s="544"/>
      <c r="F747" s="40">
        <f>D747*E747</f>
        <v>0</v>
      </c>
    </row>
    <row r="748" spans="1:6" ht="15.75">
      <c r="A748" s="219"/>
      <c r="B748" s="238"/>
      <c r="C748" s="220"/>
      <c r="D748" s="220"/>
      <c r="E748" s="548"/>
      <c r="F748" s="220"/>
    </row>
    <row r="749" spans="1:6" ht="51" customHeight="1">
      <c r="A749" s="213" t="s">
        <v>22</v>
      </c>
      <c r="B749" s="200" t="s">
        <v>772</v>
      </c>
      <c r="C749" s="239" t="s">
        <v>68</v>
      </c>
      <c r="D749" s="240">
        <v>1</v>
      </c>
      <c r="E749" s="544"/>
      <c r="F749" s="40">
        <f>D749*E749</f>
        <v>0</v>
      </c>
    </row>
    <row r="750" spans="1:6" ht="15.75">
      <c r="A750" s="213"/>
      <c r="B750" s="241"/>
      <c r="C750" s="239"/>
      <c r="D750" s="240"/>
      <c r="E750" s="549"/>
      <c r="F750" s="242"/>
    </row>
    <row r="751" spans="1:6" ht="21.75" customHeight="1">
      <c r="A751" s="213" t="s">
        <v>25</v>
      </c>
      <c r="B751" s="241" t="s">
        <v>336</v>
      </c>
      <c r="C751" s="239" t="s">
        <v>68</v>
      </c>
      <c r="D751" s="240">
        <v>1</v>
      </c>
      <c r="E751" s="544"/>
      <c r="F751" s="40">
        <f>D751*E751</f>
        <v>0</v>
      </c>
    </row>
    <row r="752" spans="1:6" ht="27" customHeight="1">
      <c r="A752" s="213"/>
      <c r="B752" s="241"/>
      <c r="C752" s="239"/>
      <c r="D752" s="240"/>
      <c r="E752" s="549"/>
      <c r="F752" s="242"/>
    </row>
    <row r="753" spans="1:6" ht="21.75" customHeight="1">
      <c r="A753" s="213" t="s">
        <v>98</v>
      </c>
      <c r="B753" s="241" t="s">
        <v>337</v>
      </c>
      <c r="C753" s="239"/>
      <c r="D753" s="240"/>
      <c r="E753" s="549"/>
      <c r="F753" s="242"/>
    </row>
    <row r="754" spans="1:6" ht="15.75">
      <c r="A754" s="213"/>
      <c r="B754" s="241" t="s">
        <v>338</v>
      </c>
      <c r="C754" s="239" t="s">
        <v>68</v>
      </c>
      <c r="D754" s="240">
        <v>1</v>
      </c>
      <c r="E754" s="544"/>
      <c r="F754" s="40">
        <f>D754*E754</f>
        <v>0</v>
      </c>
    </row>
    <row r="755" spans="1:6" ht="15.75">
      <c r="A755" s="213"/>
      <c r="B755" s="241" t="s">
        <v>339</v>
      </c>
      <c r="C755" s="239" t="s">
        <v>68</v>
      </c>
      <c r="D755" s="240">
        <v>1</v>
      </c>
      <c r="E755" s="544"/>
      <c r="F755" s="40">
        <f>D755*E755</f>
        <v>0</v>
      </c>
    </row>
    <row r="756" spans="1:6" ht="15.75">
      <c r="A756" s="213"/>
      <c r="B756" s="241"/>
      <c r="C756" s="239"/>
      <c r="D756" s="240"/>
      <c r="E756" s="549"/>
      <c r="F756" s="242"/>
    </row>
    <row r="757" spans="1:6" ht="21" customHeight="1">
      <c r="A757" s="213" t="s">
        <v>26</v>
      </c>
      <c r="B757" s="241" t="s">
        <v>340</v>
      </c>
      <c r="C757" s="239"/>
      <c r="D757" s="240"/>
      <c r="E757" s="544"/>
      <c r="F757" s="218"/>
    </row>
    <row r="758" spans="1:6" ht="15.75">
      <c r="A758" s="213"/>
      <c r="B758" s="241" t="s">
        <v>338</v>
      </c>
      <c r="C758" s="239" t="s">
        <v>68</v>
      </c>
      <c r="D758" s="240">
        <v>1</v>
      </c>
      <c r="E758" s="544"/>
      <c r="F758" s="40">
        <f>D758*E758</f>
        <v>0</v>
      </c>
    </row>
    <row r="759" spans="1:6" ht="15.75">
      <c r="A759" s="213"/>
      <c r="B759" s="241" t="s">
        <v>339</v>
      </c>
      <c r="C759" s="239" t="s">
        <v>68</v>
      </c>
      <c r="D759" s="240">
        <v>2</v>
      </c>
      <c r="E759" s="544"/>
      <c r="F759" s="40">
        <f>D759*E759</f>
        <v>0</v>
      </c>
    </row>
    <row r="760" spans="1:6" ht="15.75">
      <c r="A760" s="213"/>
      <c r="B760" s="241"/>
      <c r="C760" s="239"/>
      <c r="D760" s="240"/>
      <c r="E760" s="549"/>
      <c r="F760" s="242"/>
    </row>
    <row r="761" spans="1:6" ht="78.75" customHeight="1">
      <c r="A761" s="213" t="s">
        <v>29</v>
      </c>
      <c r="B761" s="200" t="s">
        <v>341</v>
      </c>
      <c r="C761" s="239" t="s">
        <v>329</v>
      </c>
      <c r="D761" s="240">
        <v>1</v>
      </c>
      <c r="E761" s="544"/>
      <c r="F761" s="40">
        <f>D761*E761</f>
        <v>0</v>
      </c>
    </row>
    <row r="762" spans="1:6" ht="15.75">
      <c r="A762" s="213"/>
      <c r="B762" s="241"/>
      <c r="C762" s="239"/>
      <c r="D762" s="240"/>
      <c r="E762" s="544"/>
      <c r="F762" s="218"/>
    </row>
    <row r="763" spans="1:6" ht="35.25" customHeight="1">
      <c r="A763" s="213" t="s">
        <v>31</v>
      </c>
      <c r="B763" s="200" t="s">
        <v>342</v>
      </c>
      <c r="C763" s="239" t="s">
        <v>68</v>
      </c>
      <c r="D763" s="240">
        <v>11</v>
      </c>
      <c r="E763" s="544"/>
      <c r="F763" s="40">
        <f>D763*E763</f>
        <v>0</v>
      </c>
    </row>
    <row r="764" spans="1:6" ht="15.75">
      <c r="A764" s="213"/>
      <c r="B764" s="241"/>
      <c r="C764" s="239"/>
      <c r="D764" s="240"/>
      <c r="E764" s="544"/>
      <c r="F764" s="218"/>
    </row>
    <row r="765" spans="1:6" ht="24.75" customHeight="1">
      <c r="A765" s="213" t="s">
        <v>33</v>
      </c>
      <c r="B765" s="200" t="s">
        <v>343</v>
      </c>
      <c r="C765" s="239" t="s">
        <v>68</v>
      </c>
      <c r="D765" s="240">
        <v>1</v>
      </c>
      <c r="E765" s="544"/>
      <c r="F765" s="40">
        <f>D765*E765</f>
        <v>0</v>
      </c>
    </row>
    <row r="766" spans="1:6" ht="15.75">
      <c r="A766" s="213"/>
      <c r="B766" s="241"/>
      <c r="C766" s="239"/>
      <c r="D766" s="240"/>
      <c r="E766" s="544"/>
      <c r="F766" s="218"/>
    </row>
    <row r="767" spans="1:6" ht="41.25" customHeight="1">
      <c r="A767" s="213" t="s">
        <v>35</v>
      </c>
      <c r="B767" s="200" t="s">
        <v>344</v>
      </c>
      <c r="C767" s="599" t="s">
        <v>325</v>
      </c>
      <c r="D767" s="240">
        <v>0.1</v>
      </c>
      <c r="E767" s="544"/>
      <c r="F767" s="40">
        <f>D767*E767</f>
        <v>0</v>
      </c>
    </row>
    <row r="768" spans="1:6">
      <c r="A768" s="243"/>
      <c r="B768" s="244"/>
      <c r="C768" s="243"/>
      <c r="D768" s="199"/>
      <c r="E768" s="550"/>
      <c r="F768" s="245"/>
    </row>
    <row r="769" spans="1:6" ht="15.75">
      <c r="A769" s="216"/>
      <c r="B769" s="246" t="s">
        <v>345</v>
      </c>
      <c r="C769" s="216"/>
      <c r="D769" s="247"/>
      <c r="E769" s="551"/>
      <c r="F769" s="248"/>
    </row>
    <row r="770" spans="1:6" ht="48" customHeight="1">
      <c r="A770" s="213" t="s">
        <v>188</v>
      </c>
      <c r="B770" s="249" t="s">
        <v>346</v>
      </c>
      <c r="C770" s="250" t="s">
        <v>68</v>
      </c>
      <c r="D770" s="251">
        <v>1</v>
      </c>
      <c r="E770" s="552"/>
      <c r="F770" s="40">
        <f>D770*E770</f>
        <v>0</v>
      </c>
    </row>
    <row r="771" spans="1:6">
      <c r="A771" s="213"/>
      <c r="B771" s="249"/>
      <c r="C771" s="250"/>
      <c r="D771" s="251"/>
      <c r="E771" s="552"/>
      <c r="F771" s="252"/>
    </row>
    <row r="772" spans="1:6" ht="50.25" customHeight="1">
      <c r="A772" s="213" t="s">
        <v>190</v>
      </c>
      <c r="B772" s="200" t="s">
        <v>347</v>
      </c>
      <c r="C772" s="250" t="s">
        <v>68</v>
      </c>
      <c r="D772" s="251">
        <v>1</v>
      </c>
      <c r="E772" s="552"/>
      <c r="F772" s="40">
        <f>D772*E772</f>
        <v>0</v>
      </c>
    </row>
    <row r="773" spans="1:6">
      <c r="A773" s="213"/>
      <c r="B773" s="249"/>
      <c r="C773" s="250"/>
      <c r="D773" s="251"/>
      <c r="E773" s="552"/>
      <c r="F773" s="252"/>
    </row>
    <row r="774" spans="1:6" ht="24.75" customHeight="1">
      <c r="A774" s="213" t="s">
        <v>192</v>
      </c>
      <c r="B774" s="249" t="s">
        <v>348</v>
      </c>
      <c r="C774" s="250" t="s">
        <v>68</v>
      </c>
      <c r="D774" s="251">
        <v>1</v>
      </c>
      <c r="E774" s="552"/>
      <c r="F774" s="40">
        <f>D774*E774</f>
        <v>0</v>
      </c>
    </row>
    <row r="775" spans="1:6" ht="15.75">
      <c r="A775" s="213"/>
      <c r="B775" s="253" t="s">
        <v>349</v>
      </c>
      <c r="C775" s="250" t="s">
        <v>68</v>
      </c>
      <c r="D775" s="251">
        <v>1</v>
      </c>
      <c r="E775" s="552"/>
      <c r="F775" s="40">
        <f>D775*E775</f>
        <v>0</v>
      </c>
    </row>
    <row r="776" spans="1:6" ht="15.75">
      <c r="A776" s="213"/>
      <c r="B776" s="241"/>
      <c r="C776" s="239"/>
      <c r="D776" s="240"/>
      <c r="E776" s="549"/>
      <c r="F776" s="242"/>
    </row>
    <row r="777" spans="1:6" ht="15.75">
      <c r="A777" s="216"/>
      <c r="B777" s="254" t="s">
        <v>350</v>
      </c>
      <c r="C777" s="225"/>
      <c r="D777" s="255"/>
      <c r="E777" s="553"/>
      <c r="F777" s="256"/>
    </row>
    <row r="778" spans="1:6" ht="21" customHeight="1">
      <c r="A778" s="216" t="s">
        <v>194</v>
      </c>
      <c r="B778" s="229" t="s">
        <v>351</v>
      </c>
      <c r="C778" s="225"/>
      <c r="D778" s="255"/>
      <c r="E778" s="553"/>
      <c r="F778" s="256"/>
    </row>
    <row r="779" spans="1:6" ht="19.5" customHeight="1">
      <c r="A779" s="216"/>
      <c r="B779" s="229" t="s">
        <v>352</v>
      </c>
      <c r="C779" s="225" t="s">
        <v>68</v>
      </c>
      <c r="D779" s="255">
        <v>3</v>
      </c>
      <c r="E779" s="544"/>
      <c r="F779" s="40">
        <f>D779*E779</f>
        <v>0</v>
      </c>
    </row>
    <row r="780" spans="1:6" ht="18" customHeight="1">
      <c r="A780" s="216"/>
      <c r="B780" s="229" t="s">
        <v>338</v>
      </c>
      <c r="C780" s="225" t="s">
        <v>68</v>
      </c>
      <c r="D780" s="255">
        <v>2</v>
      </c>
      <c r="E780" s="544"/>
      <c r="F780" s="40">
        <f>D780*E780</f>
        <v>0</v>
      </c>
    </row>
    <row r="781" spans="1:6" ht="15.75">
      <c r="A781" s="216"/>
      <c r="B781" s="229"/>
      <c r="C781" s="225"/>
      <c r="D781" s="255"/>
      <c r="E781" s="553"/>
      <c r="F781" s="256"/>
    </row>
    <row r="782" spans="1:6" ht="38.25" customHeight="1">
      <c r="A782" s="216" t="s">
        <v>196</v>
      </c>
      <c r="B782" s="229" t="s">
        <v>353</v>
      </c>
      <c r="C782" s="225" t="s">
        <v>68</v>
      </c>
      <c r="D782" s="255">
        <v>1</v>
      </c>
      <c r="E782" s="544"/>
      <c r="F782" s="40">
        <f>D782*E782</f>
        <v>0</v>
      </c>
    </row>
    <row r="783" spans="1:6" ht="15.75">
      <c r="A783" s="243"/>
      <c r="B783" s="246"/>
      <c r="C783" s="259"/>
      <c r="D783" s="260"/>
      <c r="E783" s="549"/>
      <c r="F783" s="242"/>
    </row>
    <row r="784" spans="1:6" ht="37.5" customHeight="1">
      <c r="A784" s="261" t="s">
        <v>198</v>
      </c>
      <c r="B784" s="249" t="s">
        <v>819</v>
      </c>
      <c r="C784" s="261"/>
      <c r="D784" s="262"/>
      <c r="E784" s="554"/>
      <c r="F784" s="263"/>
    </row>
    <row r="785" spans="1:6" ht="15.75">
      <c r="A785" s="261"/>
      <c r="B785" s="249" t="s">
        <v>354</v>
      </c>
      <c r="C785" s="261" t="s">
        <v>68</v>
      </c>
      <c r="D785" s="262">
        <v>2</v>
      </c>
      <c r="E785" s="555"/>
      <c r="F785" s="40">
        <f>D785*E785</f>
        <v>0</v>
      </c>
    </row>
    <row r="786" spans="1:6" ht="15.75">
      <c r="A786" s="261"/>
      <c r="B786" s="249" t="s">
        <v>355</v>
      </c>
      <c r="C786" s="261" t="s">
        <v>68</v>
      </c>
      <c r="D786" s="262">
        <v>2</v>
      </c>
      <c r="E786" s="555"/>
      <c r="F786" s="40">
        <f>D786*E786</f>
        <v>0</v>
      </c>
    </row>
    <row r="787" spans="1:6" ht="15.75">
      <c r="A787" s="261"/>
      <c r="B787" s="249" t="s">
        <v>356</v>
      </c>
      <c r="C787" s="261" t="s">
        <v>68</v>
      </c>
      <c r="D787" s="262">
        <v>1</v>
      </c>
      <c r="E787" s="555"/>
      <c r="F787" s="40">
        <f>D787*E787</f>
        <v>0</v>
      </c>
    </row>
    <row r="788" spans="1:6" ht="15.75">
      <c r="A788" s="261"/>
      <c r="B788" s="249" t="s">
        <v>357</v>
      </c>
      <c r="C788" s="261" t="s">
        <v>68</v>
      </c>
      <c r="D788" s="262">
        <v>2</v>
      </c>
      <c r="E788" s="555"/>
      <c r="F788" s="40">
        <f>D788*E788</f>
        <v>0</v>
      </c>
    </row>
    <row r="789" spans="1:6" ht="15.75">
      <c r="A789" s="243"/>
      <c r="B789" s="246"/>
      <c r="C789" s="265"/>
      <c r="D789" s="266"/>
      <c r="E789" s="549"/>
      <c r="F789" s="242"/>
    </row>
    <row r="790" spans="1:6" ht="39.75" customHeight="1">
      <c r="A790" s="261" t="s">
        <v>200</v>
      </c>
      <c r="B790" s="249" t="s">
        <v>820</v>
      </c>
      <c r="C790" s="261"/>
      <c r="D790" s="262"/>
      <c r="E790" s="554"/>
      <c r="F790" s="263"/>
    </row>
    <row r="791" spans="1:6" ht="15.75">
      <c r="A791" s="243"/>
      <c r="B791" s="246" t="s">
        <v>358</v>
      </c>
      <c r="C791" s="259" t="s">
        <v>68</v>
      </c>
      <c r="D791" s="260">
        <v>3</v>
      </c>
      <c r="E791" s="544"/>
      <c r="F791" s="40">
        <f>D791*E791</f>
        <v>0</v>
      </c>
    </row>
    <row r="792" spans="1:6" ht="15.75">
      <c r="A792" s="243"/>
      <c r="B792" s="249" t="s">
        <v>359</v>
      </c>
      <c r="C792" s="259" t="s">
        <v>68</v>
      </c>
      <c r="D792" s="260">
        <v>1</v>
      </c>
      <c r="E792" s="544"/>
      <c r="F792" s="40">
        <f>D792*E792</f>
        <v>0</v>
      </c>
    </row>
    <row r="793" spans="1:6" ht="15.75">
      <c r="A793" s="243"/>
      <c r="B793" s="249" t="s">
        <v>360</v>
      </c>
      <c r="C793" s="259" t="s">
        <v>68</v>
      </c>
      <c r="D793" s="260">
        <v>1</v>
      </c>
      <c r="E793" s="544"/>
      <c r="F793" s="40">
        <f>D793*E793</f>
        <v>0</v>
      </c>
    </row>
    <row r="794" spans="1:6" ht="15.75">
      <c r="A794" s="243"/>
      <c r="B794" s="200" t="s">
        <v>361</v>
      </c>
      <c r="C794" s="259" t="s">
        <v>68</v>
      </c>
      <c r="D794" s="260">
        <v>2</v>
      </c>
      <c r="E794" s="544"/>
      <c r="F794" s="40">
        <f>D794*E794</f>
        <v>0</v>
      </c>
    </row>
    <row r="795" spans="1:6" ht="15.75">
      <c r="A795" s="243"/>
      <c r="B795" s="246"/>
      <c r="C795" s="259"/>
      <c r="D795" s="260"/>
      <c r="E795" s="549"/>
      <c r="F795" s="242"/>
    </row>
    <row r="796" spans="1:6" ht="67.5" customHeight="1">
      <c r="A796" s="199" t="s">
        <v>202</v>
      </c>
      <c r="B796" s="249" t="s">
        <v>362</v>
      </c>
      <c r="C796" s="261" t="s">
        <v>68</v>
      </c>
      <c r="D796" s="262">
        <v>1</v>
      </c>
      <c r="E796" s="555"/>
      <c r="F796" s="40">
        <f>D796*E796</f>
        <v>0</v>
      </c>
    </row>
    <row r="797" spans="1:6">
      <c r="A797" s="199"/>
      <c r="B797" s="249"/>
      <c r="C797" s="261"/>
      <c r="D797" s="262"/>
      <c r="E797" s="555"/>
      <c r="F797" s="203"/>
    </row>
    <row r="798" spans="1:6" ht="15.75">
      <c r="A798" s="243"/>
      <c r="B798" s="246" t="s">
        <v>363</v>
      </c>
      <c r="C798" s="259"/>
      <c r="D798" s="260"/>
      <c r="E798" s="549"/>
      <c r="F798" s="242"/>
    </row>
    <row r="799" spans="1:6" ht="114" customHeight="1">
      <c r="A799" s="216" t="s">
        <v>204</v>
      </c>
      <c r="B799" s="200" t="s">
        <v>774</v>
      </c>
      <c r="C799" s="259" t="s">
        <v>68</v>
      </c>
      <c r="D799" s="260">
        <v>4</v>
      </c>
      <c r="E799" s="544"/>
      <c r="F799" s="40">
        <f>D799*E799</f>
        <v>0</v>
      </c>
    </row>
    <row r="800" spans="1:6" ht="15.75">
      <c r="A800" s="243"/>
      <c r="B800" s="246"/>
      <c r="C800" s="259"/>
      <c r="D800" s="260"/>
      <c r="E800" s="549"/>
      <c r="F800" s="242"/>
    </row>
    <row r="801" spans="1:6" ht="15.75">
      <c r="A801" s="216"/>
      <c r="B801" s="254" t="s">
        <v>364</v>
      </c>
      <c r="C801" s="225"/>
      <c r="D801" s="255"/>
      <c r="E801" s="553"/>
      <c r="F801" s="256"/>
    </row>
    <row r="802" spans="1:6" ht="64.5" customHeight="1">
      <c r="A802" s="261" t="s">
        <v>206</v>
      </c>
      <c r="B802" s="249" t="s">
        <v>365</v>
      </c>
      <c r="C802" s="261"/>
      <c r="D802" s="262"/>
      <c r="E802" s="554"/>
      <c r="F802" s="263"/>
    </row>
    <row r="803" spans="1:6" ht="40.5" customHeight="1">
      <c r="A803" s="267"/>
      <c r="B803" s="249" t="s">
        <v>773</v>
      </c>
      <c r="C803" s="261"/>
      <c r="D803" s="262"/>
      <c r="E803" s="556"/>
      <c r="F803" s="268"/>
    </row>
    <row r="804" spans="1:6" ht="15.75">
      <c r="A804" s="257"/>
      <c r="B804" s="200" t="s">
        <v>366</v>
      </c>
      <c r="C804" s="225" t="s">
        <v>322</v>
      </c>
      <c r="D804" s="258">
        <v>80</v>
      </c>
      <c r="E804" s="544"/>
      <c r="F804" s="40">
        <f>D804*E804</f>
        <v>0</v>
      </c>
    </row>
    <row r="805" spans="1:6" ht="15.75">
      <c r="A805" s="257"/>
      <c r="B805" s="200"/>
      <c r="C805" s="259"/>
      <c r="D805" s="240"/>
      <c r="E805" s="557"/>
      <c r="F805" s="269"/>
    </row>
    <row r="806" spans="1:6" ht="15.75">
      <c r="A806" s="219"/>
      <c r="B806" s="246" t="s">
        <v>162</v>
      </c>
      <c r="C806" s="216"/>
      <c r="D806" s="247"/>
      <c r="E806" s="551"/>
      <c r="F806" s="248"/>
    </row>
    <row r="807" spans="1:6" ht="67.5" customHeight="1">
      <c r="A807" s="257" t="s">
        <v>208</v>
      </c>
      <c r="B807" s="200" t="s">
        <v>755</v>
      </c>
      <c r="C807" s="257"/>
      <c r="D807" s="247"/>
      <c r="E807" s="551"/>
      <c r="F807" s="248"/>
    </row>
    <row r="808" spans="1:6" ht="15.75">
      <c r="A808" s="199"/>
      <c r="B808" s="200" t="s">
        <v>367</v>
      </c>
      <c r="C808" s="216" t="s">
        <v>68</v>
      </c>
      <c r="D808" s="247">
        <v>4</v>
      </c>
      <c r="E808" s="551"/>
      <c r="F808" s="40">
        <f>D808*E808</f>
        <v>0</v>
      </c>
    </row>
    <row r="809" spans="1:6">
      <c r="A809" s="257"/>
      <c r="B809" s="270"/>
      <c r="C809" s="261"/>
      <c r="D809" s="268"/>
      <c r="E809" s="555"/>
      <c r="F809" s="203"/>
    </row>
    <row r="810" spans="1:6" ht="42.75" customHeight="1">
      <c r="A810" s="261" t="s">
        <v>210</v>
      </c>
      <c r="B810" s="271" t="s">
        <v>368</v>
      </c>
      <c r="C810" s="261" t="s">
        <v>322</v>
      </c>
      <c r="D810" s="262">
        <v>3</v>
      </c>
      <c r="E810" s="555"/>
      <c r="F810" s="40">
        <f>D810*E810</f>
        <v>0</v>
      </c>
    </row>
    <row r="811" spans="1:6">
      <c r="A811" s="261"/>
      <c r="B811" s="271"/>
      <c r="C811" s="261"/>
      <c r="D811" s="262"/>
      <c r="E811" s="555"/>
      <c r="F811" s="203"/>
    </row>
    <row r="812" spans="1:6" ht="15.75">
      <c r="A812" s="219"/>
      <c r="B812" s="246" t="s">
        <v>369</v>
      </c>
      <c r="C812" s="216"/>
      <c r="D812" s="247"/>
      <c r="E812" s="551"/>
      <c r="F812" s="248"/>
    </row>
    <row r="813" spans="1:6">
      <c r="A813" s="261"/>
      <c r="B813" s="271"/>
      <c r="C813" s="261"/>
      <c r="D813" s="262"/>
      <c r="E813" s="555"/>
      <c r="F813" s="203"/>
    </row>
    <row r="814" spans="1:6" ht="126.75" customHeight="1">
      <c r="A814" s="261" t="s">
        <v>212</v>
      </c>
      <c r="B814" s="271" t="s">
        <v>856</v>
      </c>
      <c r="C814" s="261" t="s">
        <v>329</v>
      </c>
      <c r="D814" s="262">
        <v>1</v>
      </c>
      <c r="E814" s="555"/>
      <c r="F814" s="40">
        <f>D814*E814</f>
        <v>0</v>
      </c>
    </row>
    <row r="815" spans="1:6">
      <c r="A815" s="216"/>
      <c r="B815" s="272"/>
      <c r="C815" s="216"/>
      <c r="D815" s="247"/>
      <c r="E815" s="551"/>
      <c r="F815" s="273"/>
    </row>
    <row r="816" spans="1:6" ht="15.75">
      <c r="A816" s="219"/>
      <c r="B816" s="264" t="s">
        <v>370</v>
      </c>
      <c r="C816" s="274"/>
      <c r="D816" s="274"/>
      <c r="E816" s="558"/>
      <c r="F816" s="274"/>
    </row>
    <row r="817" spans="1:6" ht="15.75">
      <c r="A817" s="219"/>
      <c r="B817" s="264"/>
      <c r="C817" s="274"/>
      <c r="D817" s="274"/>
      <c r="E817" s="558"/>
      <c r="F817" s="274"/>
    </row>
    <row r="818" spans="1:6" ht="37.5" customHeight="1">
      <c r="A818" s="216" t="s">
        <v>214</v>
      </c>
      <c r="B818" s="249" t="s">
        <v>371</v>
      </c>
      <c r="C818" s="261" t="s">
        <v>68</v>
      </c>
      <c r="D818" s="268">
        <v>1</v>
      </c>
      <c r="E818" s="551"/>
      <c r="F818" s="40">
        <f>D818*E818</f>
        <v>0</v>
      </c>
    </row>
    <row r="819" spans="1:6" ht="15.75">
      <c r="A819" s="243"/>
      <c r="B819" s="275"/>
      <c r="C819" s="259"/>
      <c r="D819" s="260"/>
      <c r="E819" s="544"/>
      <c r="F819" s="276"/>
    </row>
    <row r="820" spans="1:6" ht="15.75">
      <c r="A820" s="207"/>
      <c r="B820" s="277" t="s">
        <v>372</v>
      </c>
      <c r="C820" s="278"/>
      <c r="D820" s="232"/>
      <c r="E820" s="559"/>
      <c r="F820" s="233">
        <f>SUM(F745:F819)</f>
        <v>0</v>
      </c>
    </row>
    <row r="821" spans="1:6" ht="15.75">
      <c r="A821" s="219"/>
      <c r="B821" s="200"/>
      <c r="C821" s="234"/>
      <c r="D821" s="235"/>
      <c r="E821" s="236"/>
      <c r="F821" s="237"/>
    </row>
    <row r="822" spans="1:6" ht="15.75">
      <c r="A822" s="219"/>
      <c r="B822" s="200"/>
      <c r="C822" s="234"/>
      <c r="D822" s="235"/>
      <c r="E822" s="236"/>
      <c r="F822" s="237"/>
    </row>
    <row r="823" spans="1:6" ht="15.75">
      <c r="A823" s="219"/>
      <c r="B823" s="200"/>
      <c r="C823" s="234"/>
      <c r="D823" s="235"/>
      <c r="E823" s="236"/>
      <c r="F823" s="237"/>
    </row>
    <row r="824" spans="1:6" ht="15.75">
      <c r="A824" s="219"/>
      <c r="B824" s="200"/>
      <c r="C824" s="234"/>
      <c r="D824" s="235"/>
      <c r="E824" s="236"/>
      <c r="F824" s="237"/>
    </row>
    <row r="825" spans="1:6" ht="15.75">
      <c r="A825" s="219"/>
      <c r="B825" s="200"/>
      <c r="C825" s="234"/>
      <c r="D825" s="235"/>
      <c r="E825" s="236"/>
      <c r="F825" s="237"/>
    </row>
    <row r="826" spans="1:6" ht="16.5" thickBot="1">
      <c r="A826" s="485" t="s">
        <v>747</v>
      </c>
      <c r="B826" s="280"/>
      <c r="C826" s="281"/>
      <c r="D826" s="282"/>
      <c r="E826" s="282"/>
      <c r="F826" s="283"/>
    </row>
    <row r="827" spans="1:6" ht="15.75">
      <c r="A827" s="200"/>
      <c r="B827" s="284"/>
      <c r="C827" s="285"/>
      <c r="D827" s="227"/>
      <c r="E827" s="227"/>
      <c r="F827" s="286"/>
    </row>
    <row r="828" spans="1:6" ht="15.75">
      <c r="A828" s="3"/>
      <c r="B828" s="287" t="s">
        <v>373</v>
      </c>
      <c r="C828" s="289"/>
      <c r="D828" s="289"/>
      <c r="E828" s="289" t="s">
        <v>374</v>
      </c>
      <c r="F828" s="290">
        <f>F738</f>
        <v>0</v>
      </c>
    </row>
    <row r="829" spans="1:6" ht="15.75">
      <c r="A829" s="287"/>
      <c r="B829" s="288"/>
      <c r="C829" s="291"/>
      <c r="D829" s="289"/>
      <c r="E829" s="236"/>
      <c r="F829" s="227"/>
    </row>
    <row r="830" spans="1:6" ht="15.75">
      <c r="A830" s="3"/>
      <c r="B830" s="287" t="s">
        <v>332</v>
      </c>
      <c r="C830" s="289"/>
      <c r="D830" s="289"/>
      <c r="E830" s="289" t="s">
        <v>374</v>
      </c>
      <c r="F830" s="290">
        <f>F820</f>
        <v>0</v>
      </c>
    </row>
    <row r="831" spans="1:6" ht="15.75">
      <c r="A831" s="287"/>
      <c r="B831" s="284"/>
      <c r="C831" s="236"/>
      <c r="D831" s="291"/>
      <c r="E831" s="290"/>
      <c r="F831" s="290"/>
    </row>
    <row r="832" spans="1:6" ht="15.75">
      <c r="A832" s="236"/>
      <c r="B832" s="292"/>
      <c r="C832" s="236"/>
      <c r="D832" s="293"/>
      <c r="E832" s="294" t="s">
        <v>375</v>
      </c>
      <c r="F832" s="295">
        <f>SUM(F828:F831)</f>
        <v>0</v>
      </c>
    </row>
    <row r="846" spans="1:6" ht="57" customHeight="1">
      <c r="A846" s="4"/>
      <c r="B846" s="5" t="s">
        <v>376</v>
      </c>
      <c r="C846" s="646" t="s">
        <v>377</v>
      </c>
      <c r="D846" s="647"/>
      <c r="E846" s="647"/>
      <c r="F846" s="648"/>
    </row>
    <row r="847" spans="1:6">
      <c r="A847" s="644"/>
      <c r="B847" s="645"/>
      <c r="C847" s="500"/>
      <c r="D847" s="501"/>
      <c r="E847" s="501"/>
      <c r="F847" s="499"/>
    </row>
    <row r="848" spans="1:6" ht="15" customHeight="1">
      <c r="A848" s="502" t="s">
        <v>1</v>
      </c>
      <c r="B848" s="503"/>
      <c r="C848" s="503"/>
      <c r="D848" s="503"/>
      <c r="E848" s="503"/>
      <c r="F848" s="503"/>
    </row>
    <row r="849" spans="1:6" ht="15.75" thickBot="1">
      <c r="A849" s="6" t="s">
        <v>2</v>
      </c>
      <c r="B849" s="7" t="s">
        <v>3</v>
      </c>
      <c r="C849" s="8" t="s">
        <v>4</v>
      </c>
      <c r="D849" s="9" t="s">
        <v>5</v>
      </c>
      <c r="E849" s="10" t="s">
        <v>6</v>
      </c>
      <c r="F849" s="10" t="s">
        <v>7</v>
      </c>
    </row>
    <row r="850" spans="1:6">
      <c r="A850" s="67"/>
      <c r="B850" s="68"/>
      <c r="C850" s="69"/>
      <c r="D850" s="70"/>
      <c r="E850" s="71"/>
      <c r="F850" s="71"/>
    </row>
    <row r="851" spans="1:6">
      <c r="A851" s="67"/>
      <c r="B851" s="68"/>
      <c r="C851" s="69"/>
      <c r="D851" s="70"/>
      <c r="E851" s="71"/>
      <c r="F851" s="71"/>
    </row>
    <row r="852" spans="1:6">
      <c r="A852" s="67"/>
      <c r="B852" s="68"/>
      <c r="C852" s="69"/>
      <c r="D852" s="70"/>
      <c r="E852" s="71"/>
      <c r="F852" s="71"/>
    </row>
    <row r="853" spans="1:6">
      <c r="A853" s="67"/>
      <c r="B853" s="68"/>
      <c r="C853" s="69"/>
      <c r="D853" s="70"/>
      <c r="E853" s="71"/>
      <c r="F853" s="71"/>
    </row>
    <row r="854" spans="1:6">
      <c r="A854" s="67"/>
      <c r="B854" s="68"/>
      <c r="C854" s="69"/>
      <c r="D854" s="70"/>
      <c r="E854" s="71"/>
      <c r="F854" s="71"/>
    </row>
    <row r="855" spans="1:6">
      <c r="A855" s="67"/>
      <c r="B855" s="68"/>
      <c r="C855" s="69"/>
      <c r="D855" s="70"/>
      <c r="E855" s="71"/>
      <c r="F855" s="71"/>
    </row>
    <row r="856" spans="1:6">
      <c r="A856" s="67"/>
      <c r="B856" s="68"/>
      <c r="C856" s="69"/>
      <c r="D856" s="70"/>
      <c r="E856" s="71"/>
      <c r="F856" s="71"/>
    </row>
    <row r="857" spans="1:6">
      <c r="A857" s="67"/>
      <c r="B857" s="68"/>
      <c r="C857" s="69"/>
      <c r="D857" s="70"/>
      <c r="E857" s="71"/>
      <c r="F857" s="71"/>
    </row>
    <row r="858" spans="1:6">
      <c r="A858" s="67"/>
      <c r="B858" s="68"/>
      <c r="C858" s="69"/>
      <c r="D858" s="70"/>
      <c r="E858" s="71"/>
      <c r="F858" s="71"/>
    </row>
    <row r="859" spans="1:6">
      <c r="A859" s="67"/>
      <c r="B859" s="68"/>
      <c r="C859" s="69"/>
      <c r="D859" s="70"/>
      <c r="E859" s="71"/>
      <c r="F859" s="71"/>
    </row>
    <row r="860" spans="1:6">
      <c r="A860" s="199"/>
      <c r="B860" s="200"/>
      <c r="C860" s="201"/>
      <c r="D860" s="202"/>
      <c r="E860" s="203"/>
      <c r="F860" s="204"/>
    </row>
    <row r="861" spans="1:6">
      <c r="A861" s="199"/>
      <c r="B861" s="200"/>
      <c r="C861" s="201"/>
      <c r="D861" s="202"/>
      <c r="E861" s="203"/>
      <c r="F861" s="204"/>
    </row>
    <row r="862" spans="1:6">
      <c r="A862" s="199"/>
      <c r="B862" s="200"/>
      <c r="C862" s="201"/>
      <c r="D862" s="202"/>
      <c r="E862" s="203"/>
      <c r="F862" s="204"/>
    </row>
    <row r="863" spans="1:6">
      <c r="A863" s="199"/>
      <c r="B863" s="200"/>
      <c r="C863" s="201"/>
      <c r="D863" s="202"/>
      <c r="E863" s="203"/>
      <c r="F863" s="204"/>
    </row>
    <row r="864" spans="1:6">
      <c r="A864" s="199"/>
      <c r="B864" s="200"/>
      <c r="C864" s="201"/>
      <c r="D864" s="202"/>
      <c r="E864" s="203"/>
      <c r="F864" s="204"/>
    </row>
    <row r="865" spans="1:6">
      <c r="A865" s="199"/>
      <c r="B865" s="200"/>
      <c r="C865" s="201"/>
      <c r="D865" s="202"/>
      <c r="E865" s="203"/>
      <c r="F865" s="204"/>
    </row>
    <row r="866" spans="1:6" ht="26.25" customHeight="1">
      <c r="A866" s="650" t="s">
        <v>775</v>
      </c>
      <c r="B866" s="650"/>
      <c r="C866" s="650"/>
      <c r="D866" s="650"/>
      <c r="E866" s="650"/>
      <c r="F866" s="650"/>
    </row>
    <row r="867" spans="1:6">
      <c r="A867" s="199"/>
      <c r="B867" s="200"/>
      <c r="C867" s="201"/>
      <c r="D867" s="202"/>
      <c r="E867" s="203"/>
      <c r="F867" s="204"/>
    </row>
    <row r="868" spans="1:6">
      <c r="A868" s="199"/>
      <c r="B868" s="200"/>
      <c r="C868" s="201"/>
      <c r="D868" s="202"/>
      <c r="E868" s="203"/>
      <c r="F868" s="204"/>
    </row>
    <row r="869" spans="1:6">
      <c r="A869" s="199"/>
      <c r="B869" s="200"/>
      <c r="C869" s="201"/>
      <c r="D869" s="202"/>
      <c r="E869" s="203"/>
      <c r="F869" s="204"/>
    </row>
    <row r="870" spans="1:6" ht="15.75">
      <c r="A870" s="199"/>
      <c r="B870" s="237"/>
      <c r="C870" s="296"/>
      <c r="D870" s="296"/>
      <c r="E870" s="297"/>
      <c r="F870" s="297"/>
    </row>
    <row r="871" spans="1:6" ht="15.75">
      <c r="A871" s="199"/>
      <c r="B871" s="237"/>
      <c r="C871" s="296"/>
      <c r="D871" s="296"/>
      <c r="E871" s="297"/>
      <c r="F871" s="297"/>
    </row>
    <row r="872" spans="1:6" ht="15.75">
      <c r="A872" s="11"/>
      <c r="B872" s="17" t="s">
        <v>8</v>
      </c>
      <c r="C872" s="495" t="s">
        <v>9</v>
      </c>
      <c r="D872" s="495"/>
      <c r="E872" s="495"/>
      <c r="F872" s="495"/>
    </row>
    <row r="873" spans="1:6">
      <c r="A873" s="11"/>
      <c r="B873" s="17"/>
    </row>
    <row r="874" spans="1:6" ht="15.75" customHeight="1">
      <c r="A874" s="11"/>
      <c r="B874" s="17" t="s">
        <v>10</v>
      </c>
      <c r="C874" s="649" t="s">
        <v>11</v>
      </c>
      <c r="D874" s="649"/>
      <c r="E874" s="649"/>
      <c r="F874" s="649"/>
    </row>
    <row r="875" spans="1:6" ht="15.75">
      <c r="A875" s="11"/>
      <c r="B875" s="17"/>
      <c r="C875" s="18"/>
      <c r="D875" s="19"/>
      <c r="E875" s="20"/>
      <c r="F875" s="21"/>
    </row>
    <row r="876" spans="1:6" ht="15.75" customHeight="1">
      <c r="A876" s="11"/>
      <c r="B876" s="17" t="s">
        <v>12</v>
      </c>
      <c r="C876" s="649" t="s">
        <v>13</v>
      </c>
      <c r="D876" s="649"/>
      <c r="E876" s="649"/>
      <c r="F876" s="649"/>
    </row>
    <row r="877" spans="1:6" ht="15.75">
      <c r="A877" s="11"/>
      <c r="B877" s="17"/>
      <c r="C877" s="18"/>
      <c r="D877" s="19"/>
      <c r="E877" s="20"/>
      <c r="F877" s="21"/>
    </row>
    <row r="878" spans="1:6" ht="15.75" customHeight="1">
      <c r="A878" s="11"/>
      <c r="B878" s="17" t="s">
        <v>14</v>
      </c>
      <c r="C878" s="496" t="s">
        <v>15</v>
      </c>
      <c r="D878" s="496"/>
      <c r="E878" s="496"/>
      <c r="F878" s="496"/>
    </row>
    <row r="879" spans="1:6" ht="15.75">
      <c r="A879" s="11"/>
      <c r="B879" s="17"/>
      <c r="C879" s="18"/>
      <c r="D879" s="19"/>
      <c r="E879" s="20"/>
      <c r="F879" s="21"/>
    </row>
    <row r="880" spans="1:6" ht="15.75">
      <c r="A880" s="11"/>
      <c r="B880" s="17"/>
      <c r="C880" s="496"/>
      <c r="D880" s="496"/>
      <c r="E880" s="496"/>
      <c r="F880" s="496"/>
    </row>
    <row r="881" spans="1:6" ht="15.75">
      <c r="A881" s="11"/>
      <c r="B881" s="17"/>
      <c r="C881" s="18"/>
      <c r="D881" s="19"/>
      <c r="E881" s="20"/>
      <c r="F881" s="21"/>
    </row>
    <row r="882" spans="1:6" ht="15.75">
      <c r="A882" s="11"/>
      <c r="B882" s="17"/>
      <c r="C882" s="18"/>
      <c r="D882" s="19"/>
      <c r="E882" s="20"/>
      <c r="F882" s="21"/>
    </row>
    <row r="883" spans="1:6" ht="15.75">
      <c r="A883" s="11"/>
      <c r="B883" s="17" t="s">
        <v>16</v>
      </c>
      <c r="C883" s="18"/>
      <c r="D883" s="19"/>
      <c r="E883" s="20"/>
      <c r="F883" s="21"/>
    </row>
    <row r="895" spans="1:6" ht="15.75">
      <c r="A895" s="72" t="s">
        <v>18</v>
      </c>
      <c r="B895" s="73" t="s">
        <v>378</v>
      </c>
      <c r="C895" s="73"/>
      <c r="D895" s="74"/>
      <c r="E895" s="73"/>
      <c r="F895" s="73"/>
    </row>
    <row r="896" spans="1:6" ht="15.75">
      <c r="A896" s="298"/>
      <c r="B896" s="299"/>
      <c r="C896" s="298"/>
      <c r="D896" s="298"/>
      <c r="E896" s="298"/>
      <c r="F896" s="298"/>
    </row>
    <row r="897" spans="1:6" ht="15.75">
      <c r="A897" s="300" t="s">
        <v>117</v>
      </c>
      <c r="B897" s="300" t="s">
        <v>379</v>
      </c>
      <c r="C897" s="301"/>
      <c r="D897" s="298"/>
      <c r="E897" s="302"/>
      <c r="F897" s="303"/>
    </row>
    <row r="898" spans="1:6" ht="43.5" customHeight="1">
      <c r="A898" s="300"/>
      <c r="B898" s="300" t="s">
        <v>380</v>
      </c>
      <c r="C898" s="301"/>
      <c r="D898" s="298"/>
      <c r="E898" s="560"/>
      <c r="F898" s="303"/>
    </row>
    <row r="899" spans="1:6" ht="15.75">
      <c r="A899" s="300"/>
      <c r="B899" s="300" t="s">
        <v>381</v>
      </c>
      <c r="C899" s="305" t="s">
        <v>119</v>
      </c>
      <c r="D899" s="304">
        <v>107.3246</v>
      </c>
      <c r="E899" s="560"/>
      <c r="F899" s="40">
        <f>D899*E899</f>
        <v>0</v>
      </c>
    </row>
    <row r="900" spans="1:6" ht="15.75">
      <c r="A900" s="300"/>
      <c r="B900" s="300"/>
      <c r="C900" s="298"/>
      <c r="D900" s="304"/>
      <c r="E900" s="560"/>
      <c r="F900" s="303"/>
    </row>
    <row r="901" spans="1:6" ht="30">
      <c r="A901" s="300" t="s">
        <v>382</v>
      </c>
      <c r="B901" s="300" t="s">
        <v>383</v>
      </c>
      <c r="C901" s="298"/>
      <c r="D901" s="301"/>
      <c r="E901" s="560"/>
      <c r="F901" s="303"/>
    </row>
    <row r="902" spans="1:6" ht="15.75">
      <c r="A902" s="300"/>
      <c r="B902" s="300"/>
      <c r="C902" s="305" t="s">
        <v>119</v>
      </c>
      <c r="D902" s="304">
        <v>5.3662299999999998</v>
      </c>
      <c r="E902" s="560"/>
      <c r="F902" s="40">
        <f>D902*E902</f>
        <v>0</v>
      </c>
    </row>
    <row r="903" spans="1:6" ht="15.75">
      <c r="A903" s="300"/>
      <c r="B903" s="300"/>
      <c r="C903" s="298"/>
      <c r="D903" s="304"/>
      <c r="E903" s="560"/>
      <c r="F903" s="303"/>
    </row>
    <row r="904" spans="1:6" ht="45">
      <c r="A904" s="300" t="s">
        <v>384</v>
      </c>
      <c r="B904" s="300" t="s">
        <v>385</v>
      </c>
      <c r="C904" s="298"/>
      <c r="D904" s="301"/>
      <c r="E904" s="560"/>
      <c r="F904" s="303"/>
    </row>
    <row r="905" spans="1:6" ht="30">
      <c r="A905" s="300"/>
      <c r="B905" s="300" t="s">
        <v>386</v>
      </c>
      <c r="C905" s="298"/>
      <c r="D905" s="301"/>
      <c r="E905" s="560"/>
      <c r="F905" s="303"/>
    </row>
    <row r="906" spans="1:6" ht="15.75">
      <c r="A906" s="300"/>
      <c r="B906" s="300"/>
      <c r="C906" s="305" t="s">
        <v>119</v>
      </c>
      <c r="D906" s="304">
        <v>127.4479625</v>
      </c>
      <c r="E906" s="560"/>
      <c r="F906" s="40">
        <f>D906*E906</f>
        <v>0</v>
      </c>
    </row>
    <row r="907" spans="1:6" ht="15.75">
      <c r="A907" s="300"/>
      <c r="B907" s="300"/>
      <c r="C907" s="298"/>
      <c r="D907" s="306"/>
      <c r="E907" s="561"/>
      <c r="F907" s="303"/>
    </row>
    <row r="908" spans="1:6" ht="15.75">
      <c r="A908" s="83"/>
      <c r="B908" s="84" t="s">
        <v>387</v>
      </c>
      <c r="C908" s="85"/>
      <c r="D908" s="103"/>
      <c r="E908" s="562"/>
      <c r="F908" s="88">
        <f>SUM(F899:F906)</f>
        <v>0</v>
      </c>
    </row>
    <row r="909" spans="1:6">
      <c r="E909" s="517"/>
    </row>
    <row r="910" spans="1:6" ht="15.75">
      <c r="A910" s="72" t="s">
        <v>21</v>
      </c>
      <c r="B910" s="73" t="s">
        <v>121</v>
      </c>
      <c r="C910" s="74"/>
      <c r="D910" s="73"/>
      <c r="E910" s="562"/>
      <c r="F910" s="73"/>
    </row>
    <row r="911" spans="1:6" ht="15.75">
      <c r="A911" s="298"/>
      <c r="B911" s="299"/>
      <c r="C911" s="298"/>
      <c r="D911" s="298"/>
      <c r="E911" s="561"/>
      <c r="F911" s="298"/>
    </row>
    <row r="912" spans="1:6" ht="30">
      <c r="A912" s="480" t="s">
        <v>122</v>
      </c>
      <c r="B912" s="300" t="s">
        <v>388</v>
      </c>
      <c r="C912" s="298"/>
      <c r="D912" s="301"/>
      <c r="E912" s="560"/>
      <c r="F912" s="303"/>
    </row>
    <row r="913" spans="1:6" ht="33" customHeight="1">
      <c r="A913" s="307"/>
      <c r="B913" s="300" t="s">
        <v>389</v>
      </c>
      <c r="C913" s="298"/>
      <c r="D913" s="301"/>
      <c r="E913" s="560"/>
      <c r="F913" s="303"/>
    </row>
    <row r="914" spans="1:6" ht="15.75">
      <c r="A914" s="307"/>
      <c r="B914" s="300"/>
      <c r="C914" s="305" t="s">
        <v>84</v>
      </c>
      <c r="D914" s="304">
        <v>85.33</v>
      </c>
      <c r="E914" s="560"/>
      <c r="F914" s="40">
        <f>D914*E914</f>
        <v>0</v>
      </c>
    </row>
    <row r="915" spans="1:6" ht="15.75">
      <c r="A915" s="307"/>
      <c r="B915" s="307"/>
      <c r="C915" s="298"/>
      <c r="D915" s="304"/>
      <c r="E915" s="560"/>
      <c r="F915" s="303"/>
    </row>
    <row r="916" spans="1:6" ht="15.75">
      <c r="A916" s="83"/>
      <c r="B916" s="84" t="s">
        <v>131</v>
      </c>
      <c r="C916" s="85"/>
      <c r="D916" s="103"/>
      <c r="E916" s="562"/>
      <c r="F916" s="88">
        <f>SUM(F914:F915)</f>
        <v>0</v>
      </c>
    </row>
    <row r="917" spans="1:6" ht="15.75">
      <c r="A917" s="298"/>
      <c r="B917" s="298"/>
      <c r="C917" s="298"/>
      <c r="D917" s="298"/>
      <c r="E917" s="561"/>
      <c r="F917" s="298"/>
    </row>
    <row r="918" spans="1:6" ht="15.75">
      <c r="A918" s="72" t="s">
        <v>22</v>
      </c>
      <c r="B918" s="73" t="s">
        <v>132</v>
      </c>
      <c r="C918" s="74"/>
      <c r="D918" s="73"/>
      <c r="E918" s="562"/>
      <c r="F918" s="73"/>
    </row>
    <row r="919" spans="1:6" ht="15.75">
      <c r="A919" s="298"/>
      <c r="B919" s="299"/>
      <c r="C919" s="298"/>
      <c r="D919" s="298"/>
      <c r="E919" s="561"/>
      <c r="F919" s="298"/>
    </row>
    <row r="920" spans="1:6" ht="45">
      <c r="A920" s="480" t="s">
        <v>133</v>
      </c>
      <c r="B920" s="300" t="s">
        <v>390</v>
      </c>
      <c r="C920" s="298"/>
      <c r="D920" s="298"/>
      <c r="E920" s="561"/>
      <c r="F920" s="298"/>
    </row>
    <row r="921" spans="1:6" ht="15.75">
      <c r="A921" s="300"/>
      <c r="B921" s="300" t="s">
        <v>391</v>
      </c>
      <c r="C921" s="308" t="s">
        <v>136</v>
      </c>
      <c r="D921" s="304">
        <v>1250</v>
      </c>
      <c r="E921" s="560"/>
      <c r="F921" s="40">
        <f>D921*E921</f>
        <v>0</v>
      </c>
    </row>
    <row r="922" spans="1:6" ht="15.75">
      <c r="A922" s="300"/>
      <c r="B922" s="300" t="s">
        <v>392</v>
      </c>
      <c r="C922" s="308" t="s">
        <v>136</v>
      </c>
      <c r="D922" s="304">
        <v>500</v>
      </c>
      <c r="E922" s="560"/>
      <c r="F922" s="40">
        <f>D922*E922</f>
        <v>0</v>
      </c>
    </row>
    <row r="923" spans="1:6" ht="15.75">
      <c r="A923" s="300"/>
      <c r="B923" s="300" t="s">
        <v>138</v>
      </c>
      <c r="C923" s="308" t="s">
        <v>136</v>
      </c>
      <c r="D923" s="304">
        <v>50</v>
      </c>
      <c r="E923" s="560"/>
      <c r="F923" s="40">
        <f>D923*E923</f>
        <v>0</v>
      </c>
    </row>
    <row r="924" spans="1:6" ht="15.75">
      <c r="A924" s="300"/>
      <c r="B924" s="300" t="s">
        <v>139</v>
      </c>
      <c r="C924" s="308" t="s">
        <v>136</v>
      </c>
      <c r="D924" s="304">
        <v>1650</v>
      </c>
      <c r="E924" s="560"/>
      <c r="F924" s="40">
        <f>D924*E924</f>
        <v>0</v>
      </c>
    </row>
    <row r="925" spans="1:6" ht="15.75">
      <c r="A925" s="300"/>
      <c r="B925" s="300"/>
      <c r="C925" s="308"/>
      <c r="D925" s="298"/>
      <c r="E925" s="560"/>
      <c r="F925" s="304"/>
    </row>
    <row r="926" spans="1:6" ht="15.75">
      <c r="A926" s="83"/>
      <c r="B926" s="84" t="s">
        <v>140</v>
      </c>
      <c r="C926" s="85"/>
      <c r="D926" s="103"/>
      <c r="E926" s="563"/>
      <c r="F926" s="88">
        <f>SUM(F921:F925)</f>
        <v>0</v>
      </c>
    </row>
    <row r="927" spans="1:6">
      <c r="E927" s="517"/>
    </row>
    <row r="928" spans="1:6" ht="15.75">
      <c r="A928" s="72" t="s">
        <v>25</v>
      </c>
      <c r="B928" s="73" t="s">
        <v>141</v>
      </c>
      <c r="C928" s="74"/>
      <c r="D928" s="73"/>
      <c r="E928" s="562"/>
      <c r="F928" s="73"/>
    </row>
    <row r="929" spans="1:6" ht="15.75">
      <c r="A929" s="298"/>
      <c r="B929" s="299"/>
      <c r="C929" s="298"/>
      <c r="D929" s="298"/>
      <c r="E929" s="561"/>
      <c r="F929" s="298"/>
    </row>
    <row r="930" spans="1:6" ht="34.5" customHeight="1">
      <c r="A930" s="481" t="s">
        <v>142</v>
      </c>
      <c r="B930" s="300" t="s">
        <v>393</v>
      </c>
      <c r="C930" s="298"/>
      <c r="D930" s="298"/>
      <c r="E930" s="564"/>
      <c r="F930" s="304"/>
    </row>
    <row r="931" spans="1:6" ht="15.75">
      <c r="A931" s="300"/>
      <c r="B931" s="300" t="s">
        <v>394</v>
      </c>
      <c r="C931" s="305" t="s">
        <v>119</v>
      </c>
      <c r="D931" s="304">
        <v>2.3279999999999998</v>
      </c>
      <c r="E931" s="560"/>
      <c r="F931" s="40">
        <f>D931*E931</f>
        <v>0</v>
      </c>
    </row>
    <row r="932" spans="1:6" ht="15.75">
      <c r="A932" s="300"/>
      <c r="B932" s="300"/>
      <c r="C932" s="308"/>
      <c r="D932" s="298"/>
      <c r="E932" s="560"/>
      <c r="F932" s="304"/>
    </row>
    <row r="933" spans="1:6" ht="79.5" customHeight="1">
      <c r="A933" s="481" t="s">
        <v>395</v>
      </c>
      <c r="B933" s="617" t="s">
        <v>396</v>
      </c>
      <c r="C933" s="298"/>
      <c r="D933" s="298"/>
      <c r="E933" s="564"/>
      <c r="F933" s="304"/>
    </row>
    <row r="934" spans="1:6" ht="15.75">
      <c r="A934" s="300"/>
      <c r="B934" s="300"/>
      <c r="C934" s="305" t="s">
        <v>119</v>
      </c>
      <c r="D934" s="304">
        <v>13.02</v>
      </c>
      <c r="E934" s="560"/>
      <c r="F934" s="40">
        <f>D934*E934</f>
        <v>0</v>
      </c>
    </row>
    <row r="935" spans="1:6" ht="15.75">
      <c r="A935" s="300"/>
      <c r="B935" s="300"/>
      <c r="C935" s="308"/>
      <c r="D935" s="298"/>
      <c r="E935" s="560"/>
      <c r="F935" s="304"/>
    </row>
    <row r="936" spans="1:6" ht="90">
      <c r="A936" s="481" t="s">
        <v>397</v>
      </c>
      <c r="B936" s="300" t="s">
        <v>821</v>
      </c>
      <c r="C936" s="298"/>
      <c r="D936" s="298"/>
      <c r="E936" s="564"/>
      <c r="F936" s="304"/>
    </row>
    <row r="937" spans="1:6" ht="15.75">
      <c r="A937" s="300"/>
      <c r="B937" s="300"/>
      <c r="C937" s="305" t="s">
        <v>119</v>
      </c>
      <c r="D937" s="304">
        <v>23</v>
      </c>
      <c r="E937" s="560"/>
      <c r="F937" s="40">
        <f>D937*E937</f>
        <v>0</v>
      </c>
    </row>
    <row r="938" spans="1:6" ht="15.75">
      <c r="A938" s="300"/>
      <c r="B938" s="300"/>
      <c r="C938" s="308"/>
      <c r="D938" s="298"/>
      <c r="E938" s="560"/>
      <c r="F938" s="304"/>
    </row>
    <row r="939" spans="1:6" ht="75">
      <c r="A939" s="481" t="s">
        <v>398</v>
      </c>
      <c r="B939" s="300" t="s">
        <v>399</v>
      </c>
      <c r="C939" s="301"/>
      <c r="D939" s="298"/>
      <c r="E939" s="564"/>
      <c r="F939" s="304"/>
    </row>
    <row r="940" spans="1:6" ht="30">
      <c r="A940" s="300"/>
      <c r="B940" s="300" t="s">
        <v>400</v>
      </c>
      <c r="C940" s="301"/>
      <c r="D940" s="298"/>
      <c r="E940" s="564"/>
      <c r="F940" s="304"/>
    </row>
    <row r="941" spans="1:6" ht="15.75">
      <c r="A941" s="300"/>
      <c r="B941" s="300"/>
      <c r="C941" s="306" t="s">
        <v>119</v>
      </c>
      <c r="D941" s="304">
        <v>17.963999999999999</v>
      </c>
      <c r="E941" s="560"/>
      <c r="F941" s="40">
        <f>D941*E941</f>
        <v>0</v>
      </c>
    </row>
    <row r="942" spans="1:6" ht="15.75">
      <c r="A942" s="300"/>
      <c r="B942" s="300"/>
      <c r="C942" s="309"/>
      <c r="D942" s="298"/>
      <c r="E942" s="560"/>
      <c r="F942" s="304"/>
    </row>
    <row r="943" spans="1:6" ht="85.5" customHeight="1">
      <c r="A943" s="481" t="s">
        <v>401</v>
      </c>
      <c r="B943" s="300" t="s">
        <v>402</v>
      </c>
      <c r="C943" s="298"/>
      <c r="D943" s="298"/>
      <c r="E943" s="564"/>
      <c r="F943" s="304"/>
    </row>
    <row r="944" spans="1:6" ht="39.75" customHeight="1">
      <c r="A944" s="300"/>
      <c r="B944" s="300" t="s">
        <v>403</v>
      </c>
      <c r="C944" s="298"/>
      <c r="D944" s="298"/>
      <c r="E944" s="564"/>
      <c r="F944" s="304"/>
    </row>
    <row r="945" spans="1:6" ht="15.75">
      <c r="A945" s="300"/>
      <c r="B945" s="610"/>
      <c r="C945" s="305" t="s">
        <v>119</v>
      </c>
      <c r="D945" s="629">
        <v>5.3</v>
      </c>
      <c r="E945" s="560"/>
      <c r="F945" s="40">
        <f>D945*E945</f>
        <v>0</v>
      </c>
    </row>
    <row r="946" spans="1:6" ht="15.75">
      <c r="A946" s="300"/>
      <c r="B946" s="300"/>
      <c r="C946" s="298"/>
      <c r="D946" s="308"/>
      <c r="E946" s="560"/>
      <c r="F946" s="304"/>
    </row>
    <row r="947" spans="1:6" ht="15.75">
      <c r="A947" s="83"/>
      <c r="B947" s="84" t="s">
        <v>146</v>
      </c>
      <c r="C947" s="103"/>
      <c r="D947" s="85"/>
      <c r="E947" s="105"/>
      <c r="F947" s="88">
        <f>SUM(F930:F945)</f>
        <v>0</v>
      </c>
    </row>
    <row r="948" spans="1:6" ht="15.75">
      <c r="A948" s="300"/>
      <c r="B948" s="300"/>
      <c r="C948" s="298"/>
      <c r="D948" s="298"/>
      <c r="E948" s="302"/>
      <c r="F948" s="304"/>
    </row>
    <row r="949" spans="1:6" ht="15.75">
      <c r="A949" s="628"/>
      <c r="B949" s="622"/>
      <c r="C949" s="630"/>
      <c r="D949" s="629"/>
      <c r="E949" s="560"/>
      <c r="F949" s="21"/>
    </row>
    <row r="950" spans="1:6" ht="15.75">
      <c r="A950" s="619" t="s">
        <v>98</v>
      </c>
      <c r="B950" s="619" t="s">
        <v>874</v>
      </c>
      <c r="C950" s="630"/>
      <c r="D950" s="629"/>
      <c r="E950" s="560"/>
      <c r="F950" s="21"/>
    </row>
    <row r="951" spans="1:6" ht="15.75">
      <c r="A951" s="3"/>
      <c r="B951" s="3"/>
      <c r="C951" s="627"/>
      <c r="D951" s="631"/>
      <c r="E951" s="560"/>
      <c r="F951" s="629"/>
    </row>
    <row r="952" spans="1:6">
      <c r="A952" s="621" t="s">
        <v>148</v>
      </c>
      <c r="B952" s="628" t="s">
        <v>875</v>
      </c>
      <c r="C952" s="3"/>
      <c r="D952" s="3"/>
      <c r="E952" s="3"/>
      <c r="F952" s="3"/>
    </row>
    <row r="953" spans="1:6" ht="60">
      <c r="A953" s="637" t="s">
        <v>876</v>
      </c>
      <c r="B953" s="628" t="s">
        <v>877</v>
      </c>
      <c r="C953" s="3"/>
      <c r="D953" s="3"/>
      <c r="E953" s="3"/>
      <c r="F953" s="3"/>
    </row>
    <row r="954" spans="1:6" ht="15.75">
      <c r="A954" s="637"/>
      <c r="B954" s="628"/>
      <c r="C954" s="630" t="s">
        <v>68</v>
      </c>
      <c r="D954" s="629">
        <v>1</v>
      </c>
      <c r="E954" s="560"/>
      <c r="F954" s="40">
        <f>D954*E954</f>
        <v>0</v>
      </c>
    </row>
    <row r="955" spans="1:6" ht="60">
      <c r="A955" s="637" t="s">
        <v>878</v>
      </c>
      <c r="B955" s="628" t="s">
        <v>879</v>
      </c>
      <c r="C955" s="3"/>
      <c r="D955" s="3"/>
      <c r="E955" s="618"/>
      <c r="F955" s="3"/>
    </row>
    <row r="956" spans="1:6" ht="15.75">
      <c r="A956" s="637"/>
      <c r="B956" s="628"/>
      <c r="C956" s="630" t="s">
        <v>68</v>
      </c>
      <c r="D956" s="629">
        <v>1</v>
      </c>
      <c r="E956" s="560"/>
      <c r="F956" s="40">
        <f>D956*E956</f>
        <v>0</v>
      </c>
    </row>
    <row r="957" spans="1:6" ht="30">
      <c r="A957" s="637" t="s">
        <v>880</v>
      </c>
      <c r="B957" s="628" t="s">
        <v>882</v>
      </c>
      <c r="C957" s="3"/>
      <c r="D957" s="3"/>
      <c r="E957" s="618"/>
      <c r="F957" s="3"/>
    </row>
    <row r="958" spans="1:6" ht="15.75">
      <c r="A958" s="637"/>
      <c r="B958" s="628"/>
      <c r="C958" s="630" t="s">
        <v>68</v>
      </c>
      <c r="D958" s="629">
        <v>1</v>
      </c>
      <c r="E958" s="560"/>
      <c r="F958" s="40">
        <f>D958*E958</f>
        <v>0</v>
      </c>
    </row>
    <row r="959" spans="1:6" ht="15.75">
      <c r="A959" s="621"/>
      <c r="B959" s="628"/>
      <c r="C959" s="625"/>
      <c r="D959" s="623"/>
      <c r="E959" s="626"/>
      <c r="F959" s="624"/>
    </row>
    <row r="960" spans="1:6" ht="15.75">
      <c r="A960" s="621"/>
      <c r="B960" s="636" t="s">
        <v>881</v>
      </c>
      <c r="C960" s="625"/>
      <c r="D960" s="623"/>
      <c r="E960" s="626"/>
      <c r="F960" s="40">
        <f>SUM(F954:F959)</f>
        <v>0</v>
      </c>
    </row>
    <row r="961" spans="1:6" ht="15.75">
      <c r="A961" s="628"/>
      <c r="B961" s="3"/>
      <c r="C961" s="627"/>
      <c r="D961" s="627"/>
      <c r="E961" s="302"/>
      <c r="F961" s="629"/>
    </row>
    <row r="963" spans="1:6">
      <c r="A963" s="94"/>
      <c r="B963" s="94"/>
      <c r="C963" s="94"/>
      <c r="D963" s="94"/>
      <c r="E963" s="94"/>
      <c r="F963" s="94"/>
    </row>
    <row r="964" spans="1:6" ht="18">
      <c r="A964" s="483"/>
      <c r="B964" s="486" t="s">
        <v>317</v>
      </c>
      <c r="C964" s="483"/>
      <c r="D964" s="483"/>
      <c r="E964" s="483"/>
      <c r="F964" s="483"/>
    </row>
    <row r="965" spans="1:6" ht="18">
      <c r="B965" s="310"/>
    </row>
    <row r="966" spans="1:6" ht="18">
      <c r="A966" s="311" t="s">
        <v>18</v>
      </c>
      <c r="B966" s="312" t="s">
        <v>378</v>
      </c>
      <c r="C966" s="313"/>
      <c r="F966" s="314">
        <f>F908</f>
        <v>0</v>
      </c>
    </row>
    <row r="967" spans="1:6" ht="18">
      <c r="A967" s="311" t="s">
        <v>21</v>
      </c>
      <c r="B967" s="312" t="s">
        <v>121</v>
      </c>
      <c r="C967" s="313"/>
      <c r="F967" s="314">
        <f>F916</f>
        <v>0</v>
      </c>
    </row>
    <row r="968" spans="1:6" ht="18">
      <c r="A968" s="311" t="s">
        <v>22</v>
      </c>
      <c r="B968" s="312" t="s">
        <v>132</v>
      </c>
      <c r="C968" s="313"/>
      <c r="F968" s="314">
        <f>F926</f>
        <v>0</v>
      </c>
    </row>
    <row r="969" spans="1:6" ht="18">
      <c r="A969" s="311" t="s">
        <v>25</v>
      </c>
      <c r="B969" s="312" t="s">
        <v>141</v>
      </c>
      <c r="C969" s="313"/>
      <c r="F969" s="314">
        <f>F947</f>
        <v>0</v>
      </c>
    </row>
    <row r="970" spans="1:6" ht="18">
      <c r="A970" s="632" t="s">
        <v>98</v>
      </c>
      <c r="B970" s="633" t="s">
        <v>874</v>
      </c>
      <c r="C970" s="634"/>
      <c r="D970" s="94"/>
      <c r="E970" s="94"/>
      <c r="F970" s="635">
        <f>F960</f>
        <v>0</v>
      </c>
    </row>
    <row r="971" spans="1:6" ht="18">
      <c r="A971" s="311"/>
      <c r="B971" s="312"/>
      <c r="C971" s="313"/>
      <c r="F971" s="314"/>
    </row>
    <row r="972" spans="1:6" ht="18">
      <c r="A972" s="315"/>
      <c r="B972" s="487" t="s">
        <v>516</v>
      </c>
      <c r="C972" s="316"/>
      <c r="F972" s="317">
        <f>SUM(F966:F971)</f>
        <v>0</v>
      </c>
    </row>
    <row r="978" spans="1:6" ht="52.5" customHeight="1">
      <c r="A978" s="4"/>
      <c r="B978" s="5" t="s">
        <v>404</v>
      </c>
      <c r="C978" s="651" t="s">
        <v>0</v>
      </c>
      <c r="D978" s="652"/>
      <c r="E978" s="652"/>
      <c r="F978" s="653"/>
    </row>
    <row r="979" spans="1:6">
      <c r="A979" s="644"/>
      <c r="B979" s="645"/>
      <c r="C979" s="500"/>
      <c r="D979" s="501"/>
      <c r="E979" s="501"/>
      <c r="F979" s="499"/>
    </row>
    <row r="980" spans="1:6" ht="15" customHeight="1">
      <c r="A980" s="502" t="s">
        <v>1</v>
      </c>
      <c r="B980" s="503"/>
      <c r="C980" s="503"/>
      <c r="D980" s="503"/>
      <c r="E980" s="503"/>
      <c r="F980" s="503"/>
    </row>
    <row r="981" spans="1:6" ht="15.75" thickBot="1">
      <c r="A981" s="6" t="s">
        <v>2</v>
      </c>
      <c r="B981" s="7" t="s">
        <v>3</v>
      </c>
      <c r="C981" s="8" t="s">
        <v>4</v>
      </c>
      <c r="D981" s="9" t="s">
        <v>5</v>
      </c>
      <c r="E981" s="10" t="s">
        <v>6</v>
      </c>
      <c r="F981" s="10" t="s">
        <v>7</v>
      </c>
    </row>
    <row r="982" spans="1:6">
      <c r="A982" s="67"/>
      <c r="B982" s="68"/>
      <c r="C982" s="69"/>
      <c r="D982" s="70"/>
      <c r="E982" s="71"/>
      <c r="F982" s="71"/>
    </row>
    <row r="983" spans="1:6">
      <c r="A983" s="67"/>
      <c r="B983" s="68"/>
      <c r="C983" s="69"/>
      <c r="D983" s="70"/>
      <c r="E983" s="71"/>
      <c r="F983" s="71"/>
    </row>
    <row r="984" spans="1:6">
      <c r="A984" s="67"/>
      <c r="B984" s="68"/>
      <c r="C984" s="69"/>
      <c r="D984" s="70"/>
      <c r="E984" s="71"/>
      <c r="F984" s="71"/>
    </row>
    <row r="985" spans="1:6">
      <c r="A985" s="67"/>
      <c r="B985" s="68"/>
      <c r="C985" s="69"/>
      <c r="D985" s="70"/>
      <c r="E985" s="71"/>
      <c r="F985" s="71"/>
    </row>
    <row r="986" spans="1:6">
      <c r="A986" s="67"/>
      <c r="B986" s="68"/>
      <c r="C986" s="69"/>
      <c r="D986" s="70"/>
      <c r="E986" s="71"/>
      <c r="F986" s="71"/>
    </row>
    <row r="987" spans="1:6">
      <c r="A987" s="67"/>
      <c r="B987" s="68"/>
      <c r="C987" s="69"/>
      <c r="D987" s="70"/>
      <c r="E987" s="71"/>
      <c r="F987" s="71"/>
    </row>
    <row r="988" spans="1:6">
      <c r="A988" s="67"/>
      <c r="B988" s="68"/>
      <c r="C988" s="69"/>
      <c r="D988" s="70"/>
      <c r="E988" s="71"/>
      <c r="F988" s="71"/>
    </row>
    <row r="989" spans="1:6">
      <c r="A989" s="67"/>
      <c r="B989" s="68"/>
      <c r="C989" s="69"/>
      <c r="D989" s="70"/>
      <c r="E989" s="71"/>
      <c r="F989" s="71"/>
    </row>
    <row r="990" spans="1:6">
      <c r="A990" s="67"/>
      <c r="B990" s="68"/>
      <c r="C990" s="69"/>
      <c r="D990" s="70"/>
      <c r="E990" s="71"/>
      <c r="F990" s="71"/>
    </row>
    <row r="991" spans="1:6">
      <c r="A991" s="67"/>
      <c r="B991" s="68"/>
      <c r="C991" s="69"/>
      <c r="D991" s="70"/>
      <c r="E991" s="71"/>
      <c r="F991" s="71"/>
    </row>
    <row r="992" spans="1:6">
      <c r="A992" s="67"/>
      <c r="B992" s="68"/>
      <c r="C992" s="69"/>
      <c r="D992" s="70"/>
      <c r="E992" s="71"/>
      <c r="F992" s="71"/>
    </row>
    <row r="993" spans="1:6">
      <c r="A993" s="67"/>
      <c r="B993" s="68"/>
      <c r="C993" s="69"/>
      <c r="D993" s="70"/>
      <c r="E993" s="71"/>
      <c r="F993" s="71"/>
    </row>
    <row r="994" spans="1:6">
      <c r="A994" s="67"/>
      <c r="B994" s="68"/>
      <c r="C994" s="69"/>
      <c r="D994" s="70"/>
      <c r="E994" s="71"/>
      <c r="F994" s="71"/>
    </row>
    <row r="995" spans="1:6">
      <c r="A995" s="67"/>
      <c r="B995" s="68"/>
      <c r="C995" s="69"/>
      <c r="D995" s="70"/>
      <c r="E995" s="71"/>
      <c r="F995" s="71"/>
    </row>
    <row r="996" spans="1:6">
      <c r="A996" s="199"/>
      <c r="B996" s="200"/>
      <c r="C996" s="201"/>
      <c r="D996" s="202"/>
      <c r="E996" s="203"/>
      <c r="F996" s="204"/>
    </row>
    <row r="997" spans="1:6">
      <c r="A997" s="199"/>
      <c r="B997" s="200"/>
      <c r="C997" s="201"/>
      <c r="D997" s="202"/>
      <c r="E997" s="203"/>
      <c r="F997" s="204"/>
    </row>
    <row r="998" spans="1:6">
      <c r="A998" s="199"/>
      <c r="B998" s="200"/>
      <c r="C998" s="201"/>
      <c r="D998" s="202"/>
      <c r="E998" s="203"/>
      <c r="F998" s="204"/>
    </row>
    <row r="999" spans="1:6">
      <c r="A999" s="199"/>
      <c r="B999" s="200"/>
      <c r="C999" s="201"/>
      <c r="D999" s="202"/>
      <c r="E999" s="203"/>
      <c r="F999" s="204"/>
    </row>
    <row r="1000" spans="1:6">
      <c r="A1000" s="199"/>
      <c r="B1000" s="200"/>
      <c r="C1000" s="201"/>
      <c r="D1000" s="202"/>
      <c r="E1000" s="203"/>
      <c r="F1000" s="204"/>
    </row>
    <row r="1001" spans="1:6">
      <c r="A1001" s="199"/>
      <c r="B1001" s="200"/>
      <c r="C1001" s="201"/>
      <c r="D1001" s="202"/>
      <c r="E1001" s="203"/>
      <c r="F1001" s="204"/>
    </row>
    <row r="1002" spans="1:6" ht="26.25" customHeight="1">
      <c r="A1002" s="650" t="s">
        <v>776</v>
      </c>
      <c r="B1002" s="650"/>
      <c r="C1002" s="650"/>
      <c r="D1002" s="650"/>
      <c r="E1002" s="650"/>
      <c r="F1002" s="650"/>
    </row>
    <row r="1003" spans="1:6">
      <c r="A1003" s="199"/>
      <c r="B1003" s="200"/>
      <c r="C1003" s="201"/>
      <c r="D1003" s="202"/>
      <c r="E1003" s="203"/>
      <c r="F1003" s="204"/>
    </row>
    <row r="1004" spans="1:6">
      <c r="A1004" s="199"/>
      <c r="B1004" s="200"/>
      <c r="C1004" s="201"/>
      <c r="D1004" s="202"/>
      <c r="E1004" s="203"/>
      <c r="F1004" s="204"/>
    </row>
    <row r="1005" spans="1:6">
      <c r="A1005" s="199"/>
      <c r="B1005" s="200"/>
      <c r="C1005" s="201"/>
      <c r="D1005" s="202"/>
      <c r="E1005" s="203"/>
      <c r="F1005" s="204"/>
    </row>
    <row r="1006" spans="1:6" ht="15.75">
      <c r="A1006" s="199"/>
      <c r="B1006" s="237"/>
      <c r="C1006" s="296"/>
      <c r="D1006" s="296"/>
      <c r="E1006" s="297"/>
      <c r="F1006" s="297"/>
    </row>
    <row r="1007" spans="1:6" ht="15.75">
      <c r="A1007" s="11"/>
      <c r="B1007" s="17" t="s">
        <v>8</v>
      </c>
      <c r="C1007" s="495" t="s">
        <v>9</v>
      </c>
      <c r="D1007" s="495"/>
      <c r="E1007" s="495"/>
      <c r="F1007" s="495"/>
    </row>
    <row r="1008" spans="1:6">
      <c r="A1008" s="11"/>
      <c r="B1008" s="17"/>
    </row>
    <row r="1009" spans="1:6" ht="15.75" customHeight="1">
      <c r="A1009" s="11"/>
      <c r="B1009" s="17" t="s">
        <v>10</v>
      </c>
      <c r="C1009" s="649" t="s">
        <v>11</v>
      </c>
      <c r="D1009" s="649"/>
      <c r="E1009" s="649"/>
      <c r="F1009" s="649"/>
    </row>
    <row r="1010" spans="1:6" ht="15.75" customHeight="1">
      <c r="A1010" s="11"/>
      <c r="B1010" s="17"/>
      <c r="C1010" s="18"/>
      <c r="D1010" s="19"/>
      <c r="E1010" s="20"/>
      <c r="F1010" s="21"/>
    </row>
    <row r="1011" spans="1:6" ht="15.75" customHeight="1">
      <c r="A1011" s="11"/>
      <c r="B1011" s="17" t="s">
        <v>12</v>
      </c>
      <c r="C1011" s="649" t="s">
        <v>13</v>
      </c>
      <c r="D1011" s="649"/>
      <c r="E1011" s="649"/>
      <c r="F1011" s="649"/>
    </row>
    <row r="1012" spans="1:6" ht="15.75">
      <c r="A1012" s="11"/>
      <c r="B1012" s="17"/>
      <c r="C1012" s="18"/>
      <c r="D1012" s="19"/>
      <c r="E1012" s="20"/>
      <c r="F1012" s="21"/>
    </row>
    <row r="1013" spans="1:6" ht="15.75" customHeight="1">
      <c r="A1013" s="11"/>
      <c r="B1013" s="17" t="s">
        <v>14</v>
      </c>
      <c r="C1013" s="649" t="s">
        <v>15</v>
      </c>
      <c r="D1013" s="649"/>
      <c r="E1013" s="649"/>
      <c r="F1013" s="649"/>
    </row>
    <row r="1014" spans="1:6" ht="15.75">
      <c r="A1014" s="11"/>
      <c r="B1014" s="17"/>
      <c r="C1014" s="18"/>
      <c r="D1014" s="19"/>
      <c r="E1014" s="20"/>
      <c r="F1014" s="21"/>
    </row>
    <row r="1015" spans="1:6" ht="15.75">
      <c r="A1015" s="11"/>
      <c r="B1015" s="17"/>
      <c r="C1015" s="496"/>
      <c r="D1015" s="496"/>
      <c r="E1015" s="496"/>
      <c r="F1015" s="496"/>
    </row>
    <row r="1016" spans="1:6" ht="15.75">
      <c r="A1016" s="11"/>
      <c r="B1016" s="17"/>
      <c r="C1016" s="18"/>
      <c r="D1016" s="19"/>
      <c r="E1016" s="20"/>
      <c r="F1016" s="21"/>
    </row>
    <row r="1017" spans="1:6" ht="15.75">
      <c r="A1017" s="11"/>
      <c r="B1017" s="17"/>
      <c r="C1017" s="18"/>
      <c r="D1017" s="19"/>
      <c r="E1017" s="20"/>
      <c r="F1017" s="21"/>
    </row>
    <row r="1018" spans="1:6" ht="15.75">
      <c r="A1018" s="11"/>
      <c r="B1018" s="17" t="s">
        <v>16</v>
      </c>
      <c r="C1018" s="18"/>
      <c r="D1018" s="19"/>
      <c r="E1018" s="20"/>
      <c r="F1018" s="21"/>
    </row>
    <row r="1034" spans="1:6" ht="381.75" customHeight="1">
      <c r="A1034" s="319"/>
      <c r="B1034" s="611" t="s">
        <v>779</v>
      </c>
      <c r="C1034" s="319"/>
      <c r="D1034" s="319"/>
      <c r="E1034" s="319"/>
      <c r="F1034" s="319"/>
    </row>
    <row r="1035" spans="1:6" ht="69" customHeight="1">
      <c r="A1035" s="319"/>
      <c r="B1035" s="330" t="s">
        <v>885</v>
      </c>
      <c r="C1035" s="319"/>
      <c r="D1035" s="319"/>
      <c r="E1035" s="319"/>
      <c r="F1035" s="319"/>
    </row>
    <row r="1036" spans="1:6">
      <c r="A1036" s="319"/>
      <c r="B1036" s="319"/>
      <c r="C1036" s="319"/>
      <c r="D1036" s="319"/>
      <c r="E1036" s="319"/>
      <c r="F1036" s="319"/>
    </row>
    <row r="1037" spans="1:6" ht="15.75">
      <c r="A1037" s="320" t="s">
        <v>62</v>
      </c>
      <c r="B1037" s="321" t="s">
        <v>405</v>
      </c>
      <c r="C1037" s="322" t="s">
        <v>406</v>
      </c>
      <c r="D1037" s="323" t="s">
        <v>65</v>
      </c>
      <c r="E1037" s="324" t="s">
        <v>407</v>
      </c>
      <c r="F1037" s="325" t="s">
        <v>408</v>
      </c>
    </row>
    <row r="1038" spans="1:6" ht="15.75">
      <c r="A1038" s="326"/>
      <c r="B1038" s="326"/>
      <c r="C1038" s="326"/>
      <c r="D1038" s="326"/>
      <c r="E1038" s="326"/>
      <c r="F1038" s="326"/>
    </row>
    <row r="1039" spans="1:6" ht="15.75">
      <c r="A1039" s="327" t="s">
        <v>409</v>
      </c>
      <c r="B1039" s="607" t="s">
        <v>410</v>
      </c>
      <c r="C1039" s="326"/>
      <c r="D1039" s="328"/>
      <c r="E1039" s="329"/>
      <c r="F1039" s="329"/>
    </row>
    <row r="1040" spans="1:6" ht="15.75">
      <c r="A1040" s="326"/>
      <c r="B1040" s="326"/>
      <c r="C1040" s="326"/>
      <c r="D1040" s="326"/>
      <c r="E1040" s="326"/>
      <c r="F1040" s="326"/>
    </row>
    <row r="1041" spans="1:6" ht="270.75">
      <c r="A1041" s="482" t="s">
        <v>411</v>
      </c>
      <c r="B1041" s="330" t="s">
        <v>822</v>
      </c>
      <c r="C1041" s="331"/>
      <c r="D1041" s="332"/>
      <c r="E1041" s="565"/>
      <c r="F1041" s="333"/>
    </row>
    <row r="1042" spans="1:6" ht="33.75" customHeight="1">
      <c r="A1042" s="274"/>
      <c r="B1042" s="318" t="s">
        <v>412</v>
      </c>
      <c r="C1042" s="331"/>
      <c r="D1042" s="332"/>
      <c r="E1042" s="565"/>
      <c r="F1042" s="333"/>
    </row>
    <row r="1043" spans="1:6" ht="15.75">
      <c r="A1043" s="274"/>
      <c r="B1043" s="334" t="s">
        <v>413</v>
      </c>
      <c r="C1043" s="331"/>
      <c r="D1043" s="332"/>
      <c r="E1043" s="565"/>
      <c r="F1043" s="333"/>
    </row>
    <row r="1044" spans="1:6" ht="21.75" customHeight="1">
      <c r="A1044" s="274"/>
      <c r="B1044" s="334" t="s">
        <v>414</v>
      </c>
      <c r="C1044" s="331"/>
      <c r="D1044" s="332"/>
      <c r="E1044" s="565"/>
      <c r="F1044" s="333"/>
    </row>
    <row r="1045" spans="1:6" ht="15.75">
      <c r="A1045" s="274"/>
      <c r="B1045" s="334" t="s">
        <v>415</v>
      </c>
      <c r="C1045" s="638"/>
      <c r="D1045" s="639"/>
      <c r="E1045" s="640"/>
      <c r="F1045" s="641"/>
    </row>
    <row r="1046" spans="1:6" ht="15.75">
      <c r="A1046" s="274"/>
      <c r="B1046" s="334" t="s">
        <v>416</v>
      </c>
      <c r="C1046" s="638"/>
      <c r="D1046" s="639"/>
      <c r="E1046" s="640"/>
      <c r="F1046" s="641"/>
    </row>
    <row r="1047" spans="1:6" ht="15.75">
      <c r="A1047" s="274"/>
      <c r="B1047" s="334" t="s">
        <v>417</v>
      </c>
      <c r="C1047" s="638"/>
      <c r="D1047" s="639"/>
      <c r="E1047" s="640"/>
      <c r="F1047" s="641"/>
    </row>
    <row r="1048" spans="1:6" ht="15.75">
      <c r="A1048" s="274"/>
      <c r="B1048" s="334" t="s">
        <v>418</v>
      </c>
      <c r="C1048" s="638"/>
      <c r="D1048" s="639"/>
      <c r="E1048" s="640"/>
      <c r="F1048" s="641"/>
    </row>
    <row r="1049" spans="1:6" ht="15.75">
      <c r="A1049" s="274"/>
      <c r="B1049" s="334" t="s">
        <v>419</v>
      </c>
      <c r="C1049" s="638"/>
      <c r="D1049" s="639"/>
      <c r="E1049" s="640"/>
      <c r="F1049" s="641"/>
    </row>
    <row r="1050" spans="1:6" ht="15.75">
      <c r="A1050" s="274"/>
      <c r="B1050" s="334" t="s">
        <v>414</v>
      </c>
      <c r="C1050" s="638"/>
      <c r="D1050" s="639"/>
      <c r="E1050" s="640"/>
      <c r="F1050" s="641"/>
    </row>
    <row r="1051" spans="1:6" ht="15.75">
      <c r="A1051" s="274"/>
      <c r="B1051" s="334" t="s">
        <v>420</v>
      </c>
      <c r="C1051" s="638"/>
      <c r="D1051" s="639"/>
      <c r="E1051" s="640"/>
      <c r="F1051" s="641"/>
    </row>
    <row r="1052" spans="1:6" ht="15.75">
      <c r="A1052" s="274"/>
      <c r="B1052" s="334" t="s">
        <v>421</v>
      </c>
      <c r="C1052" s="638"/>
      <c r="D1052" s="639"/>
      <c r="E1052" s="640"/>
      <c r="F1052" s="641"/>
    </row>
    <row r="1053" spans="1:6" ht="15.75">
      <c r="A1053" s="274"/>
      <c r="B1053" s="334" t="s">
        <v>422</v>
      </c>
      <c r="C1053" s="638"/>
      <c r="D1053" s="639"/>
      <c r="E1053" s="640"/>
      <c r="F1053" s="641"/>
    </row>
    <row r="1054" spans="1:6" ht="15.75">
      <c r="A1054" s="274"/>
      <c r="B1054" s="334" t="s">
        <v>423</v>
      </c>
      <c r="C1054" s="638"/>
      <c r="D1054" s="639"/>
      <c r="E1054" s="640"/>
      <c r="F1054" s="641"/>
    </row>
    <row r="1055" spans="1:6" ht="15.75">
      <c r="A1055" s="638"/>
      <c r="B1055" s="334" t="s">
        <v>424</v>
      </c>
      <c r="C1055" s="326"/>
      <c r="D1055" s="335"/>
      <c r="E1055" s="566"/>
      <c r="F1055" s="336"/>
    </row>
    <row r="1056" spans="1:6" ht="15.75">
      <c r="A1056" s="638"/>
      <c r="B1056" s="334" t="s">
        <v>425</v>
      </c>
      <c r="C1056" s="642"/>
      <c r="D1056" s="639"/>
      <c r="E1056" s="567"/>
      <c r="F1056" s="338"/>
    </row>
    <row r="1057" spans="1:6" ht="15.75">
      <c r="A1057" s="638"/>
      <c r="B1057" s="334" t="s">
        <v>426</v>
      </c>
      <c r="C1057" s="642"/>
      <c r="D1057" s="639"/>
      <c r="E1057" s="567"/>
      <c r="F1057" s="338"/>
    </row>
    <row r="1058" spans="1:6" ht="15.75">
      <c r="A1058" s="274"/>
      <c r="B1058" s="334" t="s">
        <v>427</v>
      </c>
      <c r="C1058" s="638"/>
      <c r="D1058" s="639"/>
      <c r="E1058" s="640"/>
      <c r="F1058" s="338"/>
    </row>
    <row r="1059" spans="1:6" ht="15.75">
      <c r="A1059" s="274"/>
      <c r="B1059" s="334" t="s">
        <v>423</v>
      </c>
      <c r="C1059" s="638"/>
      <c r="D1059" s="639"/>
      <c r="E1059" s="640"/>
      <c r="F1059" s="338"/>
    </row>
    <row r="1060" spans="1:6" ht="15.75">
      <c r="A1060" s="274"/>
      <c r="B1060" s="334" t="s">
        <v>428</v>
      </c>
      <c r="C1060" s="638"/>
      <c r="D1060" s="639"/>
      <c r="E1060" s="640"/>
      <c r="F1060" s="338"/>
    </row>
    <row r="1061" spans="1:6" ht="15.75">
      <c r="A1061" s="274"/>
      <c r="B1061" s="334" t="s">
        <v>429</v>
      </c>
      <c r="C1061" s="638"/>
      <c r="D1061" s="639"/>
      <c r="E1061" s="640"/>
      <c r="F1061" s="338"/>
    </row>
    <row r="1062" spans="1:6" ht="15.75">
      <c r="A1062" s="274"/>
      <c r="B1062" s="334" t="s">
        <v>430</v>
      </c>
      <c r="C1062" s="638"/>
      <c r="D1062" s="639"/>
      <c r="E1062" s="640"/>
      <c r="F1062" s="338"/>
    </row>
    <row r="1063" spans="1:6" ht="15.75">
      <c r="A1063" s="274"/>
      <c r="B1063" s="334" t="s">
        <v>431</v>
      </c>
      <c r="C1063" s="216"/>
      <c r="D1063" s="339"/>
      <c r="E1063" s="567"/>
      <c r="F1063" s="338"/>
    </row>
    <row r="1064" spans="1:6" ht="15.75">
      <c r="A1064" s="331"/>
      <c r="B1064" s="340"/>
      <c r="C1064" s="216" t="s">
        <v>68</v>
      </c>
      <c r="D1064" s="339">
        <v>4</v>
      </c>
      <c r="E1064" s="567"/>
      <c r="F1064" s="338">
        <f>D1064*E1064</f>
        <v>0</v>
      </c>
    </row>
    <row r="1065" spans="1:6" ht="15.75">
      <c r="A1065" s="331"/>
      <c r="B1065" s="340"/>
      <c r="C1065" s="216"/>
      <c r="D1065" s="339"/>
      <c r="E1065" s="567"/>
      <c r="F1065" s="338"/>
    </row>
    <row r="1066" spans="1:6" ht="150.75">
      <c r="A1066" s="482" t="s">
        <v>432</v>
      </c>
      <c r="B1066" s="330" t="s">
        <v>823</v>
      </c>
      <c r="C1066" s="216"/>
      <c r="D1066" s="339"/>
      <c r="E1066" s="567"/>
      <c r="F1066" s="338"/>
    </row>
    <row r="1067" spans="1:6" ht="15.75">
      <c r="A1067" s="274"/>
      <c r="B1067" s="318" t="s">
        <v>433</v>
      </c>
      <c r="C1067" s="216"/>
      <c r="D1067" s="339"/>
      <c r="E1067" s="567"/>
      <c r="F1067" s="338"/>
    </row>
    <row r="1068" spans="1:6" ht="15.75">
      <c r="A1068" s="274"/>
      <c r="B1068" s="318" t="s">
        <v>414</v>
      </c>
      <c r="C1068" s="216"/>
      <c r="D1068" s="339"/>
      <c r="E1068" s="567"/>
      <c r="F1068" s="338"/>
    </row>
    <row r="1069" spans="1:6" ht="15.75">
      <c r="A1069" s="274"/>
      <c r="B1069" s="318" t="s">
        <v>434</v>
      </c>
      <c r="C1069" s="216"/>
      <c r="D1069" s="339"/>
      <c r="E1069" s="567"/>
      <c r="F1069" s="338"/>
    </row>
    <row r="1070" spans="1:6" ht="15.75">
      <c r="A1070" s="274"/>
      <c r="B1070" s="318" t="s">
        <v>435</v>
      </c>
      <c r="C1070" s="216"/>
      <c r="D1070" s="339"/>
      <c r="E1070" s="567"/>
      <c r="F1070" s="338"/>
    </row>
    <row r="1071" spans="1:6" ht="15.75">
      <c r="A1071" s="274"/>
      <c r="B1071" s="318" t="s">
        <v>417</v>
      </c>
      <c r="C1071" s="216"/>
      <c r="D1071" s="339"/>
      <c r="E1071" s="567"/>
      <c r="F1071" s="338"/>
    </row>
    <row r="1072" spans="1:6" ht="15.75">
      <c r="A1072" s="274"/>
      <c r="B1072" s="318" t="s">
        <v>436</v>
      </c>
      <c r="C1072" s="216"/>
      <c r="D1072" s="339"/>
      <c r="E1072" s="567"/>
      <c r="F1072" s="338"/>
    </row>
    <row r="1073" spans="1:6" ht="15.75">
      <c r="A1073" s="274"/>
      <c r="B1073" s="318" t="s">
        <v>437</v>
      </c>
      <c r="C1073" s="216"/>
      <c r="D1073" s="339"/>
      <c r="E1073" s="567"/>
      <c r="F1073" s="338"/>
    </row>
    <row r="1074" spans="1:6" ht="15.75">
      <c r="A1074" s="274"/>
      <c r="B1074" s="318" t="s">
        <v>438</v>
      </c>
      <c r="C1074" s="216"/>
      <c r="D1074" s="339"/>
      <c r="E1074" s="567"/>
      <c r="F1074" s="338"/>
    </row>
    <row r="1075" spans="1:6" ht="15.75">
      <c r="A1075" s="274"/>
      <c r="B1075" s="318" t="s">
        <v>439</v>
      </c>
      <c r="C1075" s="216"/>
      <c r="D1075" s="339"/>
      <c r="E1075" s="567"/>
      <c r="F1075" s="338"/>
    </row>
    <row r="1076" spans="1:6" ht="15.75">
      <c r="A1076" s="274"/>
      <c r="B1076" s="318" t="s">
        <v>422</v>
      </c>
      <c r="C1076" s="216"/>
      <c r="D1076" s="339"/>
      <c r="E1076" s="567"/>
      <c r="F1076" s="338"/>
    </row>
    <row r="1077" spans="1:6" ht="15.75">
      <c r="A1077" s="274"/>
      <c r="B1077" s="318" t="s">
        <v>440</v>
      </c>
      <c r="C1077" s="216"/>
      <c r="D1077" s="339"/>
      <c r="E1077" s="567"/>
      <c r="F1077" s="338"/>
    </row>
    <row r="1078" spans="1:6" ht="15.75">
      <c r="A1078" s="274"/>
      <c r="B1078" s="318" t="s">
        <v>441</v>
      </c>
      <c r="C1078" s="216"/>
      <c r="D1078" s="339"/>
      <c r="E1078" s="567"/>
      <c r="F1078" s="338"/>
    </row>
    <row r="1079" spans="1:6" ht="15.75">
      <c r="A1079" s="274"/>
      <c r="B1079" s="318" t="s">
        <v>442</v>
      </c>
      <c r="C1079" s="216"/>
      <c r="D1079" s="339"/>
      <c r="E1079" s="567"/>
      <c r="F1079" s="338"/>
    </row>
    <row r="1080" spans="1:6" ht="15.75">
      <c r="A1080" s="274"/>
      <c r="B1080" s="318" t="s">
        <v>443</v>
      </c>
      <c r="C1080" s="216"/>
      <c r="D1080" s="339"/>
      <c r="E1080" s="567"/>
      <c r="F1080" s="338"/>
    </row>
    <row r="1081" spans="1:6" ht="15.75">
      <c r="A1081" s="274"/>
      <c r="B1081" s="318" t="s">
        <v>444</v>
      </c>
      <c r="C1081" s="216"/>
      <c r="D1081" s="339"/>
      <c r="E1081" s="567"/>
      <c r="F1081" s="338"/>
    </row>
    <row r="1082" spans="1:6" ht="15.75">
      <c r="A1082" s="274"/>
      <c r="B1082" s="318" t="s">
        <v>427</v>
      </c>
      <c r="C1082" s="216"/>
      <c r="D1082" s="339"/>
      <c r="E1082" s="567"/>
      <c r="F1082" s="338"/>
    </row>
    <row r="1083" spans="1:6" ht="15.75">
      <c r="A1083" s="274"/>
      <c r="B1083" s="318" t="s">
        <v>445</v>
      </c>
      <c r="C1083" s="216"/>
      <c r="D1083" s="339"/>
      <c r="E1083" s="567"/>
      <c r="F1083" s="338"/>
    </row>
    <row r="1084" spans="1:6" ht="15.75">
      <c r="A1084" s="274"/>
      <c r="B1084" s="318" t="s">
        <v>446</v>
      </c>
      <c r="C1084" s="216"/>
      <c r="D1084" s="339"/>
      <c r="E1084" s="567"/>
      <c r="F1084" s="338"/>
    </row>
    <row r="1085" spans="1:6" ht="15.75">
      <c r="A1085" s="274"/>
      <c r="B1085" s="318" t="s">
        <v>429</v>
      </c>
      <c r="C1085" s="216"/>
      <c r="D1085" s="339"/>
      <c r="E1085" s="567"/>
      <c r="F1085" s="338"/>
    </row>
    <row r="1086" spans="1:6" ht="15.75">
      <c r="A1086" s="274"/>
      <c r="B1086" s="318" t="s">
        <v>447</v>
      </c>
      <c r="C1086" s="216"/>
      <c r="D1086" s="339"/>
      <c r="E1086" s="567"/>
      <c r="F1086" s="338"/>
    </row>
    <row r="1087" spans="1:6" ht="15.75">
      <c r="A1087" s="331"/>
      <c r="B1087" s="340"/>
      <c r="C1087" s="216" t="s">
        <v>68</v>
      </c>
      <c r="D1087" s="339">
        <v>1</v>
      </c>
      <c r="E1087" s="567"/>
      <c r="F1087" s="338">
        <f t="shared" ref="F1087" si="7">D1087*E1087</f>
        <v>0</v>
      </c>
    </row>
    <row r="1088" spans="1:6" ht="15.75">
      <c r="A1088" s="331"/>
      <c r="B1088" s="340"/>
      <c r="C1088" s="216"/>
      <c r="D1088" s="339"/>
      <c r="E1088" s="567"/>
      <c r="F1088" s="338"/>
    </row>
    <row r="1089" spans="1:6" ht="64.5" customHeight="1">
      <c r="A1089" s="482" t="s">
        <v>448</v>
      </c>
      <c r="B1089" s="330" t="s">
        <v>824</v>
      </c>
      <c r="C1089" s="216"/>
      <c r="D1089" s="339"/>
      <c r="E1089" s="567"/>
      <c r="F1089" s="338"/>
    </row>
    <row r="1090" spans="1:6" ht="15.75">
      <c r="A1090" s="274"/>
      <c r="B1090" s="272" t="s">
        <v>449</v>
      </c>
      <c r="C1090" s="216"/>
      <c r="D1090" s="339"/>
      <c r="E1090" s="567"/>
      <c r="F1090" s="338"/>
    </row>
    <row r="1091" spans="1:6" ht="15.75">
      <c r="A1091" s="274"/>
      <c r="B1091" s="341" t="s">
        <v>450</v>
      </c>
      <c r="C1091" s="216"/>
      <c r="D1091" s="339"/>
      <c r="E1091" s="567"/>
      <c r="F1091" s="338"/>
    </row>
    <row r="1092" spans="1:6" ht="15.75">
      <c r="A1092" s="274"/>
      <c r="B1092" s="272" t="s">
        <v>451</v>
      </c>
      <c r="C1092" s="216"/>
      <c r="D1092" s="339"/>
      <c r="E1092" s="567"/>
      <c r="F1092" s="338"/>
    </row>
    <row r="1093" spans="1:6" ht="15.75">
      <c r="A1093" s="274"/>
      <c r="B1093" s="272" t="s">
        <v>452</v>
      </c>
      <c r="C1093" s="216"/>
      <c r="D1093" s="339"/>
      <c r="E1093" s="567"/>
      <c r="F1093" s="338"/>
    </row>
    <row r="1094" spans="1:6" ht="15.75">
      <c r="A1094" s="274"/>
      <c r="B1094" s="341" t="s">
        <v>453</v>
      </c>
      <c r="C1094" s="216"/>
      <c r="D1094" s="339"/>
      <c r="E1094" s="567"/>
      <c r="F1094" s="338"/>
    </row>
    <row r="1095" spans="1:6" ht="15.75">
      <c r="A1095" s="274"/>
      <c r="B1095" s="272" t="s">
        <v>454</v>
      </c>
      <c r="C1095" s="216"/>
      <c r="D1095" s="339"/>
      <c r="E1095" s="567"/>
      <c r="F1095" s="338"/>
    </row>
    <row r="1096" spans="1:6" ht="15.75">
      <c r="A1096" s="274"/>
      <c r="B1096" s="272" t="s">
        <v>455</v>
      </c>
      <c r="C1096" s="216"/>
      <c r="D1096" s="339"/>
      <c r="E1096" s="567"/>
      <c r="F1096" s="338"/>
    </row>
    <row r="1097" spans="1:6" ht="15.75">
      <c r="A1097" s="274"/>
      <c r="B1097" s="341" t="s">
        <v>456</v>
      </c>
      <c r="C1097" s="216"/>
      <c r="D1097" s="339"/>
      <c r="E1097" s="567"/>
      <c r="F1097" s="338"/>
    </row>
    <row r="1098" spans="1:6" ht="15.75">
      <c r="A1098" s="274"/>
      <c r="B1098" s="341" t="s">
        <v>457</v>
      </c>
      <c r="C1098" s="216"/>
      <c r="D1098" s="339"/>
      <c r="E1098" s="567"/>
      <c r="F1098" s="338"/>
    </row>
    <row r="1099" spans="1:6" ht="15.75">
      <c r="A1099" s="274"/>
      <c r="B1099" s="318"/>
      <c r="C1099" s="216" t="s">
        <v>68</v>
      </c>
      <c r="D1099" s="339">
        <v>1</v>
      </c>
      <c r="E1099" s="567"/>
      <c r="F1099" s="338">
        <f>D1099*E1099</f>
        <v>0</v>
      </c>
    </row>
    <row r="1100" spans="1:6" ht="15.75">
      <c r="A1100" s="274"/>
      <c r="B1100" s="318"/>
      <c r="C1100" s="216"/>
      <c r="D1100" s="339"/>
      <c r="E1100" s="567"/>
      <c r="F1100" s="338"/>
    </row>
    <row r="1101" spans="1:6" ht="75.75">
      <c r="A1101" s="482" t="s">
        <v>458</v>
      </c>
      <c r="B1101" s="330" t="s">
        <v>825</v>
      </c>
      <c r="C1101" s="216"/>
      <c r="D1101" s="339"/>
      <c r="E1101" s="567"/>
      <c r="F1101" s="338"/>
    </row>
    <row r="1102" spans="1:6" ht="15.75">
      <c r="A1102" s="274"/>
      <c r="B1102" s="272" t="s">
        <v>459</v>
      </c>
      <c r="C1102" s="216"/>
      <c r="D1102" s="339"/>
      <c r="E1102" s="567"/>
      <c r="F1102" s="338" t="s">
        <v>460</v>
      </c>
    </row>
    <row r="1103" spans="1:6" ht="15.75">
      <c r="A1103" s="274"/>
      <c r="B1103" s="341" t="s">
        <v>450</v>
      </c>
      <c r="C1103" s="216"/>
      <c r="D1103" s="339"/>
      <c r="E1103" s="567"/>
      <c r="F1103" s="338"/>
    </row>
    <row r="1104" spans="1:6" ht="15.75">
      <c r="A1104" s="274"/>
      <c r="B1104" s="272" t="s">
        <v>451</v>
      </c>
      <c r="C1104" s="216"/>
      <c r="D1104" s="339"/>
      <c r="E1104" s="567"/>
      <c r="F1104" s="338"/>
    </row>
    <row r="1105" spans="1:6" ht="15.75">
      <c r="A1105" s="274"/>
      <c r="B1105" s="272" t="s">
        <v>452</v>
      </c>
      <c r="C1105" s="216"/>
      <c r="D1105" s="339"/>
      <c r="E1105" s="567"/>
      <c r="F1105" s="338"/>
    </row>
    <row r="1106" spans="1:6" ht="15.75">
      <c r="A1106" s="274"/>
      <c r="B1106" s="341" t="s">
        <v>453</v>
      </c>
      <c r="C1106" s="216"/>
      <c r="D1106" s="339"/>
      <c r="E1106" s="567"/>
      <c r="F1106" s="338"/>
    </row>
    <row r="1107" spans="1:6" ht="15.75">
      <c r="A1107" s="274"/>
      <c r="B1107" s="272" t="s">
        <v>454</v>
      </c>
      <c r="C1107" s="216"/>
      <c r="D1107" s="339"/>
      <c r="E1107" s="567"/>
      <c r="F1107" s="338"/>
    </row>
    <row r="1108" spans="1:6" ht="15.75">
      <c r="A1108" s="274"/>
      <c r="B1108" s="272" t="s">
        <v>461</v>
      </c>
      <c r="C1108" s="216"/>
      <c r="D1108" s="339"/>
      <c r="E1108" s="567"/>
      <c r="F1108" s="338"/>
    </row>
    <row r="1109" spans="1:6" ht="15.75">
      <c r="A1109" s="274"/>
      <c r="B1109" s="341" t="s">
        <v>462</v>
      </c>
      <c r="C1109" s="216"/>
      <c r="D1109" s="339"/>
      <c r="E1109" s="567"/>
      <c r="F1109" s="338"/>
    </row>
    <row r="1110" spans="1:6" ht="15.75">
      <c r="A1110" s="274"/>
      <c r="B1110" s="341" t="s">
        <v>463</v>
      </c>
      <c r="C1110" s="216"/>
      <c r="D1110" s="339"/>
      <c r="E1110" s="567"/>
      <c r="F1110" s="338"/>
    </row>
    <row r="1111" spans="1:6" ht="15.75">
      <c r="A1111" s="274"/>
      <c r="B1111" s="318"/>
      <c r="C1111" s="216" t="s">
        <v>68</v>
      </c>
      <c r="D1111" s="339">
        <v>1</v>
      </c>
      <c r="E1111" s="567"/>
      <c r="F1111" s="338">
        <f>D1111*E1111</f>
        <v>0</v>
      </c>
    </row>
    <row r="1112" spans="1:6" ht="15.75">
      <c r="A1112" s="331"/>
      <c r="B1112" s="340"/>
      <c r="C1112" s="216"/>
      <c r="D1112" s="339"/>
      <c r="E1112" s="567"/>
      <c r="F1112" s="338"/>
    </row>
    <row r="1113" spans="1:6" ht="85.5" customHeight="1">
      <c r="A1113" s="482" t="s">
        <v>464</v>
      </c>
      <c r="B1113" s="330" t="s">
        <v>826</v>
      </c>
      <c r="C1113" s="326"/>
      <c r="D1113" s="335"/>
      <c r="E1113" s="566"/>
      <c r="F1113" s="338"/>
    </row>
    <row r="1114" spans="1:6" ht="15.75">
      <c r="A1114" s="274"/>
      <c r="B1114" s="272" t="s">
        <v>465</v>
      </c>
      <c r="C1114" s="326"/>
      <c r="D1114" s="335"/>
      <c r="E1114" s="566"/>
      <c r="F1114" s="338"/>
    </row>
    <row r="1115" spans="1:6" ht="15.75">
      <c r="A1115" s="274"/>
      <c r="B1115" s="341" t="s">
        <v>450</v>
      </c>
      <c r="C1115" s="326"/>
      <c r="D1115" s="335"/>
      <c r="E1115" s="566"/>
      <c r="F1115" s="338"/>
    </row>
    <row r="1116" spans="1:6" ht="15.75">
      <c r="A1116" s="274"/>
      <c r="B1116" s="272" t="s">
        <v>451</v>
      </c>
      <c r="C1116" s="326"/>
      <c r="D1116" s="335"/>
      <c r="E1116" s="566"/>
      <c r="F1116" s="338"/>
    </row>
    <row r="1117" spans="1:6" ht="15.75">
      <c r="A1117" s="274"/>
      <c r="B1117" s="272" t="s">
        <v>466</v>
      </c>
      <c r="C1117" s="326"/>
      <c r="D1117" s="335"/>
      <c r="E1117" s="566"/>
      <c r="F1117" s="338"/>
    </row>
    <row r="1118" spans="1:6" ht="15.75">
      <c r="A1118" s="274"/>
      <c r="B1118" s="341" t="s">
        <v>453</v>
      </c>
      <c r="C1118" s="326"/>
      <c r="D1118" s="335"/>
      <c r="E1118" s="566"/>
      <c r="F1118" s="338"/>
    </row>
    <row r="1119" spans="1:6" ht="15.75">
      <c r="A1119" s="274"/>
      <c r="B1119" s="272" t="s">
        <v>454</v>
      </c>
      <c r="C1119" s="326"/>
      <c r="D1119" s="335"/>
      <c r="E1119" s="566"/>
      <c r="F1119" s="338"/>
    </row>
    <row r="1120" spans="1:6" ht="15.75">
      <c r="A1120" s="274"/>
      <c r="B1120" s="272" t="s">
        <v>467</v>
      </c>
      <c r="C1120" s="326"/>
      <c r="D1120" s="335"/>
      <c r="E1120" s="566"/>
      <c r="F1120" s="338"/>
    </row>
    <row r="1121" spans="1:6" ht="15.75">
      <c r="A1121" s="274"/>
      <c r="B1121" s="341" t="s">
        <v>462</v>
      </c>
      <c r="C1121" s="326"/>
      <c r="D1121" s="335"/>
      <c r="E1121" s="566"/>
      <c r="F1121" s="338"/>
    </row>
    <row r="1122" spans="1:6" ht="15.75">
      <c r="A1122" s="274"/>
      <c r="B1122" s="341" t="s">
        <v>457</v>
      </c>
      <c r="C1122" s="326"/>
      <c r="D1122" s="335"/>
      <c r="E1122" s="566"/>
      <c r="F1122" s="338"/>
    </row>
    <row r="1123" spans="1:6" ht="15.75">
      <c r="A1123" s="274"/>
      <c r="B1123" s="330"/>
      <c r="C1123" s="216" t="s">
        <v>68</v>
      </c>
      <c r="D1123" s="339">
        <v>2</v>
      </c>
      <c r="E1123" s="567"/>
      <c r="F1123" s="338">
        <f>D1123*E1123</f>
        <v>0</v>
      </c>
    </row>
    <row r="1124" spans="1:6" ht="15.75">
      <c r="A1124" s="274"/>
      <c r="B1124" s="330"/>
      <c r="C1124" s="326"/>
      <c r="D1124" s="335"/>
      <c r="E1124" s="566"/>
      <c r="F1124" s="338"/>
    </row>
    <row r="1125" spans="1:6" ht="120.75">
      <c r="A1125" s="482" t="s">
        <v>468</v>
      </c>
      <c r="B1125" s="330" t="s">
        <v>827</v>
      </c>
      <c r="C1125" s="326"/>
      <c r="D1125" s="335"/>
      <c r="E1125" s="566"/>
      <c r="F1125" s="338"/>
    </row>
    <row r="1126" spans="1:6" ht="19.5">
      <c r="A1126" s="274"/>
      <c r="B1126" s="342" t="s">
        <v>469</v>
      </c>
      <c r="C1126" s="326"/>
      <c r="D1126" s="335"/>
      <c r="E1126" s="566"/>
      <c r="F1126" s="338"/>
    </row>
    <row r="1127" spans="1:6" ht="19.5">
      <c r="A1127" s="274"/>
      <c r="B1127" s="342" t="s">
        <v>470</v>
      </c>
      <c r="C1127" s="326"/>
      <c r="D1127" s="335"/>
      <c r="E1127" s="566"/>
      <c r="F1127" s="338"/>
    </row>
    <row r="1128" spans="1:6" ht="15.75">
      <c r="A1128" s="274"/>
      <c r="B1128" s="342" t="s">
        <v>471</v>
      </c>
      <c r="C1128" s="326"/>
      <c r="D1128" s="335"/>
      <c r="E1128" s="566"/>
      <c r="F1128" s="338"/>
    </row>
    <row r="1129" spans="1:6" ht="15.75">
      <c r="A1129" s="274"/>
      <c r="B1129" s="342" t="s">
        <v>472</v>
      </c>
      <c r="C1129" s="326"/>
      <c r="D1129" s="335"/>
      <c r="E1129" s="566"/>
      <c r="F1129" s="338"/>
    </row>
    <row r="1130" spans="1:6" ht="15.75">
      <c r="A1130" s="274"/>
      <c r="B1130" s="342" t="s">
        <v>473</v>
      </c>
      <c r="C1130" s="326"/>
      <c r="D1130" s="335"/>
      <c r="E1130" s="566"/>
      <c r="F1130" s="338"/>
    </row>
    <row r="1131" spans="1:6" ht="15.75">
      <c r="A1131" s="274"/>
      <c r="B1131" s="342" t="s">
        <v>474</v>
      </c>
      <c r="C1131" s="326"/>
      <c r="D1131" s="335"/>
      <c r="E1131" s="566"/>
      <c r="F1131" s="338"/>
    </row>
    <row r="1132" spans="1:6" ht="15.75">
      <c r="A1132" s="274"/>
      <c r="B1132" s="330"/>
      <c r="C1132" s="216" t="s">
        <v>68</v>
      </c>
      <c r="D1132" s="339">
        <v>14</v>
      </c>
      <c r="E1132" s="567"/>
      <c r="F1132" s="338">
        <f>D1132*E1132</f>
        <v>0</v>
      </c>
    </row>
    <row r="1133" spans="1:6" ht="15.75">
      <c r="A1133" s="274"/>
      <c r="B1133" s="330"/>
      <c r="C1133" s="326"/>
      <c r="D1133" s="335"/>
      <c r="E1133" s="566"/>
      <c r="F1133" s="338"/>
    </row>
    <row r="1134" spans="1:6" ht="120.75">
      <c r="A1134" s="482" t="s">
        <v>475</v>
      </c>
      <c r="B1134" s="330" t="s">
        <v>828</v>
      </c>
      <c r="C1134" s="326"/>
      <c r="D1134" s="335"/>
      <c r="E1134" s="566"/>
      <c r="F1134" s="338"/>
    </row>
    <row r="1135" spans="1:6" ht="19.5">
      <c r="A1135" s="274"/>
      <c r="B1135" s="342" t="s">
        <v>469</v>
      </c>
      <c r="C1135" s="326"/>
      <c r="D1135" s="335"/>
      <c r="E1135" s="566"/>
      <c r="F1135" s="338"/>
    </row>
    <row r="1136" spans="1:6" ht="19.5">
      <c r="A1136" s="274"/>
      <c r="B1136" s="342" t="s">
        <v>470</v>
      </c>
      <c r="C1136" s="326"/>
      <c r="D1136" s="335"/>
      <c r="E1136" s="566"/>
      <c r="F1136" s="338"/>
    </row>
    <row r="1137" spans="1:6" ht="15.75">
      <c r="A1137" s="274"/>
      <c r="B1137" s="342" t="s">
        <v>471</v>
      </c>
      <c r="C1137" s="326"/>
      <c r="D1137" s="335"/>
      <c r="E1137" s="566"/>
      <c r="F1137" s="338"/>
    </row>
    <row r="1138" spans="1:6" ht="15.75">
      <c r="A1138" s="274"/>
      <c r="B1138" s="342" t="s">
        <v>472</v>
      </c>
      <c r="C1138" s="326"/>
      <c r="D1138" s="335"/>
      <c r="E1138" s="566"/>
      <c r="F1138" s="338"/>
    </row>
    <row r="1139" spans="1:6" ht="15.75">
      <c r="A1139" s="274"/>
      <c r="B1139" s="342" t="s">
        <v>473</v>
      </c>
      <c r="C1139" s="326"/>
      <c r="D1139" s="335"/>
      <c r="E1139" s="566"/>
      <c r="F1139" s="338"/>
    </row>
    <row r="1140" spans="1:6" ht="15.75">
      <c r="A1140" s="274"/>
      <c r="B1140" s="342" t="s">
        <v>474</v>
      </c>
      <c r="C1140" s="326"/>
      <c r="D1140" s="335"/>
      <c r="E1140" s="566"/>
      <c r="F1140" s="338"/>
    </row>
    <row r="1141" spans="1:6" ht="15.75">
      <c r="A1141" s="274"/>
      <c r="B1141" s="330"/>
      <c r="C1141" s="216" t="s">
        <v>68</v>
      </c>
      <c r="D1141" s="339">
        <v>10</v>
      </c>
      <c r="E1141" s="567"/>
      <c r="F1141" s="338">
        <f>D1141*E1141</f>
        <v>0</v>
      </c>
    </row>
    <row r="1142" spans="1:6" ht="15.75">
      <c r="A1142" s="274"/>
      <c r="B1142" s="330"/>
      <c r="C1142" s="326"/>
      <c r="D1142" s="335"/>
      <c r="E1142" s="566"/>
      <c r="F1142" s="338"/>
    </row>
    <row r="1143" spans="1:6" ht="75.75">
      <c r="A1143" s="482" t="s">
        <v>476</v>
      </c>
      <c r="B1143" s="330" t="s">
        <v>859</v>
      </c>
      <c r="C1143" s="326"/>
      <c r="D1143" s="335"/>
      <c r="E1143" s="566"/>
      <c r="F1143" s="338"/>
    </row>
    <row r="1144" spans="1:6" ht="15.75">
      <c r="A1144" s="274"/>
      <c r="B1144" s="341" t="s">
        <v>477</v>
      </c>
      <c r="C1144" s="326"/>
      <c r="D1144" s="335"/>
      <c r="E1144" s="566"/>
      <c r="F1144" s="338"/>
    </row>
    <row r="1145" spans="1:6" ht="15.75">
      <c r="A1145" s="274"/>
      <c r="B1145" s="341" t="s">
        <v>478</v>
      </c>
      <c r="C1145" s="326"/>
      <c r="D1145" s="335"/>
      <c r="E1145" s="566"/>
      <c r="F1145" s="338"/>
    </row>
    <row r="1146" spans="1:6" ht="15.75">
      <c r="A1146" s="274"/>
      <c r="B1146" s="341" t="s">
        <v>436</v>
      </c>
      <c r="C1146" s="326"/>
      <c r="D1146" s="335"/>
      <c r="E1146" s="566"/>
      <c r="F1146" s="338"/>
    </row>
    <row r="1147" spans="1:6" ht="15.75">
      <c r="A1147" s="274"/>
      <c r="B1147" s="341" t="s">
        <v>479</v>
      </c>
      <c r="C1147" s="326"/>
      <c r="D1147" s="335"/>
      <c r="E1147" s="566"/>
      <c r="F1147" s="338"/>
    </row>
    <row r="1148" spans="1:6" ht="15.75">
      <c r="A1148" s="274"/>
      <c r="B1148" s="341" t="s">
        <v>422</v>
      </c>
      <c r="C1148" s="326"/>
      <c r="D1148" s="335"/>
      <c r="E1148" s="566"/>
      <c r="F1148" s="338"/>
    </row>
    <row r="1149" spans="1:6" ht="15.75">
      <c r="A1149" s="274"/>
      <c r="B1149" s="341" t="s">
        <v>423</v>
      </c>
      <c r="C1149" s="326"/>
      <c r="D1149" s="335"/>
      <c r="E1149" s="566"/>
      <c r="F1149" s="338"/>
    </row>
    <row r="1150" spans="1:6" ht="15.75">
      <c r="A1150" s="274"/>
      <c r="B1150" s="341" t="s">
        <v>480</v>
      </c>
      <c r="C1150" s="326"/>
      <c r="D1150" s="335"/>
      <c r="E1150" s="566"/>
      <c r="F1150" s="338"/>
    </row>
    <row r="1151" spans="1:6" ht="15.75">
      <c r="A1151" s="274"/>
      <c r="B1151" s="341" t="s">
        <v>457</v>
      </c>
      <c r="C1151" s="326"/>
      <c r="D1151" s="335"/>
      <c r="E1151" s="566"/>
      <c r="F1151" s="338"/>
    </row>
    <row r="1152" spans="1:6" ht="36.75" customHeight="1">
      <c r="A1152" s="274"/>
      <c r="B1152" s="341" t="s">
        <v>884</v>
      </c>
      <c r="C1152" s="326"/>
      <c r="D1152" s="335"/>
      <c r="E1152" s="566"/>
      <c r="F1152" s="338"/>
    </row>
    <row r="1153" spans="1:6" ht="15.75">
      <c r="A1153" s="274"/>
      <c r="B1153" s="330"/>
      <c r="C1153" s="216" t="s">
        <v>68</v>
      </c>
      <c r="D1153" s="339">
        <v>3</v>
      </c>
      <c r="E1153" s="567"/>
      <c r="F1153" s="338">
        <f>D1153*E1153</f>
        <v>0</v>
      </c>
    </row>
    <row r="1154" spans="1:6" ht="15.75">
      <c r="A1154" s="274"/>
      <c r="B1154" s="330"/>
      <c r="C1154" s="326"/>
      <c r="D1154" s="335"/>
      <c r="E1154" s="566"/>
      <c r="F1154" s="338"/>
    </row>
    <row r="1155" spans="1:6" ht="75.75">
      <c r="A1155" s="482" t="s">
        <v>481</v>
      </c>
      <c r="B1155" s="330" t="s">
        <v>829</v>
      </c>
      <c r="C1155" s="326"/>
      <c r="D1155" s="335"/>
      <c r="E1155" s="566"/>
      <c r="F1155" s="338"/>
    </row>
    <row r="1156" spans="1:6" ht="15.75">
      <c r="A1156" s="274"/>
      <c r="B1156" s="330"/>
      <c r="C1156" s="216" t="s">
        <v>68</v>
      </c>
      <c r="D1156" s="339">
        <v>31</v>
      </c>
      <c r="E1156" s="567"/>
      <c r="F1156" s="338">
        <f>D1156*E1156</f>
        <v>0</v>
      </c>
    </row>
    <row r="1157" spans="1:6" ht="15.75">
      <c r="A1157" s="274"/>
      <c r="B1157" s="330"/>
      <c r="C1157" s="326"/>
      <c r="D1157" s="335"/>
      <c r="E1157" s="566"/>
      <c r="F1157" s="338"/>
    </row>
    <row r="1158" spans="1:6" ht="105.75">
      <c r="A1158" s="482" t="s">
        <v>482</v>
      </c>
      <c r="B1158" s="330" t="s">
        <v>483</v>
      </c>
      <c r="C1158" s="326"/>
      <c r="D1158" s="335"/>
      <c r="E1158" s="566"/>
      <c r="F1158" s="338"/>
    </row>
    <row r="1159" spans="1:6" ht="15.75">
      <c r="A1159" s="274"/>
      <c r="B1159" s="343" t="s">
        <v>484</v>
      </c>
      <c r="C1159" s="326"/>
      <c r="D1159" s="335"/>
      <c r="E1159" s="566"/>
      <c r="F1159" s="338"/>
    </row>
    <row r="1160" spans="1:6" ht="15.75">
      <c r="A1160" s="274"/>
      <c r="B1160" s="343" t="s">
        <v>485</v>
      </c>
      <c r="C1160" s="326"/>
      <c r="D1160" s="335"/>
      <c r="E1160" s="566"/>
      <c r="F1160" s="338"/>
    </row>
    <row r="1161" spans="1:6" ht="15.75">
      <c r="A1161" s="274"/>
      <c r="B1161" s="330"/>
      <c r="C1161" s="216" t="s">
        <v>68</v>
      </c>
      <c r="D1161" s="339">
        <v>1</v>
      </c>
      <c r="E1161" s="567"/>
      <c r="F1161" s="338">
        <f>D1161*E1161</f>
        <v>0</v>
      </c>
    </row>
    <row r="1162" spans="1:6" ht="15.75">
      <c r="A1162" s="274"/>
      <c r="B1162" s="330"/>
      <c r="C1162" s="326"/>
      <c r="D1162" s="335"/>
      <c r="E1162" s="566"/>
      <c r="F1162" s="338"/>
    </row>
    <row r="1163" spans="1:6" ht="105.75">
      <c r="A1163" s="482" t="s">
        <v>486</v>
      </c>
      <c r="B1163" s="330" t="s">
        <v>830</v>
      </c>
      <c r="C1163" s="326"/>
      <c r="D1163" s="335"/>
      <c r="E1163" s="566"/>
      <c r="F1163" s="338"/>
    </row>
    <row r="1164" spans="1:6" ht="15.75">
      <c r="A1164" s="274"/>
      <c r="B1164" s="343" t="s">
        <v>484</v>
      </c>
      <c r="C1164" s="326"/>
      <c r="D1164" s="335"/>
      <c r="E1164" s="566"/>
      <c r="F1164" s="338"/>
    </row>
    <row r="1165" spans="1:6" ht="15.75">
      <c r="A1165" s="274"/>
      <c r="B1165" s="343" t="s">
        <v>485</v>
      </c>
      <c r="C1165" s="326"/>
      <c r="D1165" s="335"/>
      <c r="E1165" s="566"/>
      <c r="F1165" s="338"/>
    </row>
    <row r="1166" spans="1:6" ht="15.75">
      <c r="A1166" s="274"/>
      <c r="B1166" s="327" t="s">
        <v>780</v>
      </c>
      <c r="C1166" s="326"/>
      <c r="D1166" s="335"/>
      <c r="E1166" s="566"/>
      <c r="F1166" s="338"/>
    </row>
    <row r="1167" spans="1:6" ht="15.75">
      <c r="A1167" s="274"/>
      <c r="B1167" s="327" t="s">
        <v>487</v>
      </c>
      <c r="C1167" s="326"/>
      <c r="D1167" s="335"/>
      <c r="E1167" s="566"/>
      <c r="F1167" s="338"/>
    </row>
    <row r="1168" spans="1:6" ht="15.75">
      <c r="A1168" s="274"/>
      <c r="B1168" s="327" t="s">
        <v>488</v>
      </c>
      <c r="C1168" s="326"/>
      <c r="D1168" s="335"/>
      <c r="E1168" s="566"/>
      <c r="F1168" s="338"/>
    </row>
    <row r="1169" spans="1:6" ht="15.75">
      <c r="A1169" s="274"/>
      <c r="B1169" s="327" t="s">
        <v>489</v>
      </c>
      <c r="C1169" s="326"/>
      <c r="D1169" s="335"/>
      <c r="E1169" s="566"/>
      <c r="F1169" s="338"/>
    </row>
    <row r="1170" spans="1:6" ht="15.75">
      <c r="A1170" s="274"/>
      <c r="B1170" s="330"/>
      <c r="C1170" s="216" t="s">
        <v>68</v>
      </c>
      <c r="D1170" s="339">
        <v>1</v>
      </c>
      <c r="E1170" s="567"/>
      <c r="F1170" s="338">
        <f>D1170*E1170</f>
        <v>0</v>
      </c>
    </row>
    <row r="1171" spans="1:6" ht="15.75">
      <c r="A1171" s="274"/>
      <c r="B1171" s="330"/>
      <c r="C1171" s="326"/>
      <c r="D1171" s="335"/>
      <c r="E1171" s="566"/>
      <c r="F1171" s="338"/>
    </row>
    <row r="1172" spans="1:6" ht="43.5" customHeight="1">
      <c r="A1172" s="482" t="s">
        <v>490</v>
      </c>
      <c r="B1172" s="330" t="s">
        <v>491</v>
      </c>
      <c r="C1172" s="326"/>
      <c r="D1172" s="335"/>
      <c r="E1172" s="566"/>
      <c r="F1172" s="338"/>
    </row>
    <row r="1173" spans="1:6" ht="15.75">
      <c r="A1173" s="274"/>
      <c r="B1173" s="612" t="s">
        <v>860</v>
      </c>
      <c r="C1173" s="216" t="s">
        <v>68</v>
      </c>
      <c r="D1173" s="339">
        <v>4</v>
      </c>
      <c r="E1173" s="567"/>
      <c r="F1173" s="338">
        <f>D1173*E1173</f>
        <v>0</v>
      </c>
    </row>
    <row r="1174" spans="1:6" ht="15.75">
      <c r="A1174" s="274"/>
      <c r="B1174" s="612" t="s">
        <v>861</v>
      </c>
      <c r="C1174" s="216" t="s">
        <v>68</v>
      </c>
      <c r="D1174" s="339">
        <v>1</v>
      </c>
      <c r="E1174" s="567"/>
      <c r="F1174" s="338">
        <f>D1174*E1174</f>
        <v>0</v>
      </c>
    </row>
    <row r="1175" spans="1:6" ht="15.75">
      <c r="A1175" s="274"/>
      <c r="B1175" s="612" t="s">
        <v>862</v>
      </c>
      <c r="C1175" s="216" t="s">
        <v>68</v>
      </c>
      <c r="D1175" s="339">
        <v>12</v>
      </c>
      <c r="E1175" s="567"/>
      <c r="F1175" s="338">
        <f t="shared" ref="F1175:F1176" si="8">D1175*E1175</f>
        <v>0</v>
      </c>
    </row>
    <row r="1176" spans="1:6" ht="15.75">
      <c r="A1176" s="274"/>
      <c r="B1176" s="612" t="s">
        <v>863</v>
      </c>
      <c r="C1176" s="216" t="s">
        <v>68</v>
      </c>
      <c r="D1176" s="339">
        <v>12</v>
      </c>
      <c r="E1176" s="567"/>
      <c r="F1176" s="338">
        <f t="shared" si="8"/>
        <v>0</v>
      </c>
    </row>
    <row r="1177" spans="1:6" ht="15.75">
      <c r="A1177" s="274"/>
      <c r="B1177" s="327"/>
      <c r="C1177" s="326"/>
      <c r="D1177" s="335"/>
      <c r="E1177" s="566"/>
      <c r="F1177" s="338"/>
    </row>
    <row r="1178" spans="1:6" ht="15.75" customHeight="1">
      <c r="A1178" s="482" t="s">
        <v>492</v>
      </c>
      <c r="B1178" s="330" t="s">
        <v>493</v>
      </c>
      <c r="C1178" s="326"/>
      <c r="D1178" s="335"/>
      <c r="E1178" s="566"/>
      <c r="F1178" s="338"/>
    </row>
    <row r="1179" spans="1:6" ht="15.75">
      <c r="A1179" s="274"/>
      <c r="B1179" s="612" t="s">
        <v>864</v>
      </c>
      <c r="C1179" s="216" t="s">
        <v>68</v>
      </c>
      <c r="D1179" s="339">
        <v>2</v>
      </c>
      <c r="E1179" s="567"/>
      <c r="F1179" s="338">
        <f>D1179*E1179</f>
        <v>0</v>
      </c>
    </row>
    <row r="1180" spans="1:6" ht="15.75">
      <c r="A1180" s="274"/>
      <c r="B1180" s="330"/>
      <c r="C1180" s="326"/>
      <c r="D1180" s="335"/>
      <c r="E1180" s="566"/>
      <c r="F1180" s="338"/>
    </row>
    <row r="1181" spans="1:6" ht="60.75">
      <c r="A1181" s="482" t="s">
        <v>494</v>
      </c>
      <c r="B1181" s="330" t="s">
        <v>495</v>
      </c>
      <c r="C1181" s="326"/>
      <c r="D1181" s="335"/>
      <c r="E1181" s="566"/>
      <c r="F1181" s="338"/>
    </row>
    <row r="1182" spans="1:6" ht="15.75">
      <c r="A1182" s="274"/>
      <c r="B1182" s="271" t="s">
        <v>496</v>
      </c>
      <c r="C1182" s="216" t="s">
        <v>322</v>
      </c>
      <c r="D1182" s="339">
        <v>45</v>
      </c>
      <c r="E1182" s="567"/>
      <c r="F1182" s="338">
        <f t="shared" ref="F1182:F1188" si="9">D1182*E1182</f>
        <v>0</v>
      </c>
    </row>
    <row r="1183" spans="1:6" ht="15.75">
      <c r="A1183" s="274"/>
      <c r="B1183" s="271" t="s">
        <v>497</v>
      </c>
      <c r="C1183" s="216" t="s">
        <v>322</v>
      </c>
      <c r="D1183" s="339">
        <v>128</v>
      </c>
      <c r="E1183" s="567"/>
      <c r="F1183" s="338">
        <f t="shared" si="9"/>
        <v>0</v>
      </c>
    </row>
    <row r="1184" spans="1:6" ht="15.75">
      <c r="A1184" s="274"/>
      <c r="B1184" s="271" t="s">
        <v>498</v>
      </c>
      <c r="C1184" s="216" t="s">
        <v>322</v>
      </c>
      <c r="D1184" s="339">
        <v>60</v>
      </c>
      <c r="E1184" s="567"/>
      <c r="F1184" s="338">
        <f t="shared" si="9"/>
        <v>0</v>
      </c>
    </row>
    <row r="1185" spans="1:6" ht="15.75">
      <c r="A1185" s="274"/>
      <c r="B1185" s="271" t="s">
        <v>499</v>
      </c>
      <c r="C1185" s="216" t="s">
        <v>322</v>
      </c>
      <c r="D1185" s="339">
        <v>88</v>
      </c>
      <c r="E1185" s="567"/>
      <c r="F1185" s="338">
        <f t="shared" si="9"/>
        <v>0</v>
      </c>
    </row>
    <row r="1186" spans="1:6" ht="15.75">
      <c r="A1186" s="274"/>
      <c r="B1186" s="271" t="s">
        <v>500</v>
      </c>
      <c r="C1186" s="216" t="s">
        <v>322</v>
      </c>
      <c r="D1186" s="339">
        <v>74</v>
      </c>
      <c r="E1186" s="567"/>
      <c r="F1186" s="338">
        <f t="shared" si="9"/>
        <v>0</v>
      </c>
    </row>
    <row r="1187" spans="1:6" ht="15.75">
      <c r="A1187" s="274"/>
      <c r="B1187" s="271" t="s">
        <v>501</v>
      </c>
      <c r="C1187" s="216" t="s">
        <v>322</v>
      </c>
      <c r="D1187" s="339">
        <v>6</v>
      </c>
      <c r="E1187" s="567"/>
      <c r="F1187" s="338">
        <f t="shared" si="9"/>
        <v>0</v>
      </c>
    </row>
    <row r="1188" spans="1:6" ht="15.75">
      <c r="A1188" s="274"/>
      <c r="B1188" s="271" t="s">
        <v>502</v>
      </c>
      <c r="C1188" s="216" t="s">
        <v>322</v>
      </c>
      <c r="D1188" s="339">
        <v>54</v>
      </c>
      <c r="E1188" s="567"/>
      <c r="F1188" s="338">
        <f t="shared" si="9"/>
        <v>0</v>
      </c>
    </row>
    <row r="1189" spans="1:6" ht="15.75">
      <c r="A1189" s="274"/>
      <c r="B1189" s="330"/>
      <c r="C1189" s="326"/>
      <c r="D1189" s="335"/>
      <c r="E1189" s="566"/>
      <c r="F1189" s="338"/>
    </row>
    <row r="1190" spans="1:6" ht="30.75">
      <c r="A1190" s="482" t="s">
        <v>503</v>
      </c>
      <c r="B1190" s="330" t="s">
        <v>504</v>
      </c>
      <c r="C1190" s="326"/>
      <c r="D1190" s="335"/>
      <c r="E1190" s="566"/>
      <c r="F1190" s="338"/>
    </row>
    <row r="1191" spans="1:6" ht="15.75">
      <c r="A1191" s="274"/>
      <c r="B1191" s="271"/>
      <c r="C1191" s="216" t="s">
        <v>156</v>
      </c>
      <c r="D1191" s="339">
        <v>29.5</v>
      </c>
      <c r="E1191" s="567"/>
      <c r="F1191" s="338">
        <f>D1191*E1191</f>
        <v>0</v>
      </c>
    </row>
    <row r="1192" spans="1:6" ht="15.75">
      <c r="A1192" s="274"/>
      <c r="B1192" s="330"/>
      <c r="C1192" s="326"/>
      <c r="D1192" s="335"/>
      <c r="E1192" s="566"/>
      <c r="F1192" s="338"/>
    </row>
    <row r="1193" spans="1:6" ht="69" customHeight="1">
      <c r="A1193" s="482" t="s">
        <v>505</v>
      </c>
      <c r="B1193" s="330" t="s">
        <v>506</v>
      </c>
      <c r="C1193" s="326"/>
      <c r="D1193" s="335"/>
      <c r="E1193" s="566"/>
      <c r="F1193" s="338"/>
    </row>
    <row r="1194" spans="1:6" ht="15.75">
      <c r="A1194" s="274"/>
      <c r="B1194" s="344" t="s">
        <v>507</v>
      </c>
      <c r="C1194" s="216" t="s">
        <v>322</v>
      </c>
      <c r="D1194" s="339">
        <v>700</v>
      </c>
      <c r="E1194" s="567"/>
      <c r="F1194" s="338">
        <f>D1194*E1194</f>
        <v>0</v>
      </c>
    </row>
    <row r="1195" spans="1:6" ht="15.75">
      <c r="A1195" s="274"/>
      <c r="B1195" s="330"/>
      <c r="C1195" s="326"/>
      <c r="D1195" s="335"/>
      <c r="E1195" s="566"/>
      <c r="F1195" s="338"/>
    </row>
    <row r="1196" spans="1:6" ht="58.5" customHeight="1">
      <c r="A1196" s="482" t="s">
        <v>508</v>
      </c>
      <c r="B1196" s="330" t="s">
        <v>509</v>
      </c>
      <c r="C1196" s="326"/>
      <c r="D1196" s="335"/>
      <c r="E1196" s="566"/>
      <c r="F1196" s="338"/>
    </row>
    <row r="1197" spans="1:6" ht="15.75">
      <c r="A1197" s="274"/>
      <c r="B1197" s="345" t="s">
        <v>510</v>
      </c>
      <c r="C1197" s="216" t="s">
        <v>68</v>
      </c>
      <c r="D1197" s="339">
        <v>36</v>
      </c>
      <c r="E1197" s="567"/>
      <c r="F1197" s="338">
        <f>D1197*E1197</f>
        <v>0</v>
      </c>
    </row>
    <row r="1198" spans="1:6" ht="15.75">
      <c r="A1198" s="274"/>
      <c r="B1198" s="330"/>
      <c r="C1198" s="326"/>
      <c r="D1198" s="335"/>
      <c r="E1198" s="566"/>
      <c r="F1198" s="338"/>
    </row>
    <row r="1199" spans="1:6" ht="66.75" customHeight="1">
      <c r="A1199" s="482" t="s">
        <v>511</v>
      </c>
      <c r="B1199" s="330" t="s">
        <v>512</v>
      </c>
      <c r="C1199" s="326"/>
      <c r="D1199" s="335"/>
      <c r="E1199" s="566"/>
      <c r="F1199" s="338"/>
    </row>
    <row r="1200" spans="1:6" ht="15.75">
      <c r="A1200" s="274"/>
      <c r="B1200" s="344" t="s">
        <v>513</v>
      </c>
      <c r="C1200" s="216" t="s">
        <v>322</v>
      </c>
      <c r="D1200" s="339">
        <v>170</v>
      </c>
      <c r="E1200" s="567"/>
      <c r="F1200" s="338">
        <f>D1200*E1200</f>
        <v>0</v>
      </c>
    </row>
    <row r="1201" spans="1:6" ht="15.75">
      <c r="A1201" s="274"/>
      <c r="B1201" s="344" t="s">
        <v>514</v>
      </c>
      <c r="C1201" s="216" t="s">
        <v>322</v>
      </c>
      <c r="D1201" s="339">
        <v>25</v>
      </c>
      <c r="E1201" s="567"/>
      <c r="F1201" s="338">
        <f>D1201*E1201</f>
        <v>0</v>
      </c>
    </row>
    <row r="1202" spans="1:6" ht="15.75">
      <c r="A1202" s="274"/>
      <c r="B1202" s="344" t="s">
        <v>515</v>
      </c>
      <c r="C1202" s="216" t="s">
        <v>322</v>
      </c>
      <c r="D1202" s="339">
        <v>30</v>
      </c>
      <c r="E1202" s="567"/>
      <c r="F1202" s="338">
        <f>D1202*E1202</f>
        <v>0</v>
      </c>
    </row>
    <row r="1203" spans="1:6" ht="15.75">
      <c r="A1203" s="274"/>
      <c r="B1203" s="330"/>
      <c r="C1203" s="326"/>
      <c r="D1203" s="326"/>
      <c r="E1203" s="326"/>
      <c r="F1203" s="346"/>
    </row>
    <row r="1204" spans="1:6" ht="20.25">
      <c r="A1204" s="274"/>
      <c r="B1204" s="330"/>
      <c r="C1204" s="326"/>
      <c r="D1204" s="326"/>
      <c r="E1204" s="347" t="s">
        <v>516</v>
      </c>
      <c r="F1204" s="348">
        <f>SUM(F1041:F1203)</f>
        <v>0</v>
      </c>
    </row>
    <row r="1205" spans="1:6" ht="15.75">
      <c r="A1205" s="274"/>
      <c r="B1205" s="330"/>
      <c r="C1205" s="326"/>
      <c r="D1205" s="326"/>
      <c r="E1205" s="326"/>
      <c r="F1205" s="346"/>
    </row>
    <row r="1206" spans="1:6" ht="15.75">
      <c r="A1206" s="274"/>
      <c r="B1206" s="330"/>
      <c r="C1206" s="326"/>
      <c r="D1206" s="326"/>
      <c r="E1206" s="326"/>
      <c r="F1206" s="346"/>
    </row>
    <row r="1207" spans="1:6" ht="15.75">
      <c r="A1207" s="274" t="s">
        <v>517</v>
      </c>
      <c r="B1207" s="349" t="s">
        <v>518</v>
      </c>
      <c r="C1207" s="331"/>
      <c r="D1207" s="350"/>
      <c r="E1207" s="329"/>
      <c r="F1207" s="329"/>
    </row>
    <row r="1208" spans="1:6" ht="15.75">
      <c r="A1208" s="274"/>
      <c r="B1208" s="330"/>
      <c r="C1208" s="326"/>
      <c r="D1208" s="335"/>
      <c r="E1208" s="566"/>
      <c r="F1208" s="338"/>
    </row>
    <row r="1209" spans="1:6" ht="57" customHeight="1">
      <c r="A1209" s="482" t="s">
        <v>778</v>
      </c>
      <c r="B1209" s="616" t="s">
        <v>871</v>
      </c>
      <c r="C1209" s="326"/>
      <c r="D1209" s="335"/>
      <c r="E1209" s="566"/>
      <c r="F1209" s="338"/>
    </row>
    <row r="1210" spans="1:6" ht="15.75">
      <c r="A1210" s="274"/>
      <c r="B1210" s="271" t="s">
        <v>870</v>
      </c>
      <c r="C1210" s="216" t="s">
        <v>68</v>
      </c>
      <c r="D1210" s="339">
        <v>13</v>
      </c>
      <c r="E1210" s="567"/>
      <c r="F1210" s="338">
        <f>D1210*E1210</f>
        <v>0</v>
      </c>
    </row>
    <row r="1211" spans="1:6" ht="15.75">
      <c r="A1211" s="274"/>
      <c r="B1211" s="330"/>
      <c r="C1211" s="326"/>
      <c r="D1211" s="335"/>
      <c r="E1211" s="566"/>
      <c r="F1211" s="338"/>
    </row>
    <row r="1212" spans="1:6" ht="30.75">
      <c r="A1212" s="482" t="s">
        <v>519</v>
      </c>
      <c r="B1212" s="330" t="s">
        <v>521</v>
      </c>
      <c r="C1212" s="326"/>
      <c r="D1212" s="335"/>
      <c r="E1212" s="566"/>
      <c r="F1212" s="338"/>
    </row>
    <row r="1213" spans="1:6" ht="15.75">
      <c r="A1213" s="274"/>
      <c r="B1213" s="318" t="s">
        <v>522</v>
      </c>
      <c r="C1213" s="326"/>
      <c r="D1213" s="335"/>
      <c r="E1213" s="566"/>
      <c r="F1213" s="338"/>
    </row>
    <row r="1214" spans="1:6" ht="15.75">
      <c r="A1214" s="274"/>
      <c r="B1214" s="318" t="s">
        <v>523</v>
      </c>
      <c r="C1214" s="326"/>
      <c r="D1214" s="335"/>
      <c r="E1214" s="566"/>
      <c r="F1214" s="338"/>
    </row>
    <row r="1215" spans="1:6" ht="15.75">
      <c r="A1215" s="274"/>
      <c r="B1215" s="318" t="s">
        <v>524</v>
      </c>
      <c r="C1215" s="326"/>
      <c r="D1215" s="335"/>
      <c r="E1215" s="566"/>
      <c r="F1215" s="338"/>
    </row>
    <row r="1216" spans="1:6" ht="15.75">
      <c r="A1216" s="274"/>
      <c r="B1216" s="318" t="s">
        <v>525</v>
      </c>
      <c r="C1216" s="326"/>
      <c r="D1216" s="335"/>
      <c r="E1216" s="566"/>
      <c r="F1216" s="338"/>
    </row>
    <row r="1217" spans="1:6" ht="15.75">
      <c r="A1217" s="274"/>
      <c r="B1217" s="318" t="s">
        <v>526</v>
      </c>
      <c r="C1217" s="326"/>
      <c r="D1217" s="335"/>
      <c r="E1217" s="566"/>
      <c r="F1217" s="338"/>
    </row>
    <row r="1218" spans="1:6" ht="15.75">
      <c r="A1218" s="274"/>
      <c r="B1218" s="318" t="s">
        <v>527</v>
      </c>
      <c r="C1218" s="326"/>
      <c r="D1218" s="335"/>
      <c r="E1218" s="566"/>
      <c r="F1218" s="338"/>
    </row>
    <row r="1219" spans="1:6" ht="15.75">
      <c r="A1219" s="274"/>
      <c r="B1219" s="318" t="s">
        <v>528</v>
      </c>
      <c r="C1219" s="326"/>
      <c r="D1219" s="335"/>
      <c r="E1219" s="566"/>
      <c r="F1219" s="338"/>
    </row>
    <row r="1220" spans="1:6" ht="15.75">
      <c r="A1220" s="274"/>
      <c r="B1220" s="318" t="s">
        <v>529</v>
      </c>
      <c r="C1220" s="326"/>
      <c r="D1220" s="335"/>
      <c r="E1220" s="566"/>
      <c r="F1220" s="338"/>
    </row>
    <row r="1221" spans="1:6" ht="15.75">
      <c r="A1221" s="274"/>
      <c r="B1221" s="318" t="s">
        <v>530</v>
      </c>
      <c r="C1221" s="326"/>
      <c r="D1221" s="335"/>
      <c r="E1221" s="566"/>
      <c r="F1221" s="338"/>
    </row>
    <row r="1222" spans="1:6" ht="15.75">
      <c r="A1222" s="274"/>
      <c r="B1222" s="318" t="s">
        <v>531</v>
      </c>
      <c r="C1222" s="326"/>
      <c r="D1222" s="335"/>
      <c r="E1222" s="566"/>
      <c r="F1222" s="338"/>
    </row>
    <row r="1223" spans="1:6" ht="15.75">
      <c r="A1223" s="274"/>
      <c r="B1223" s="318" t="s">
        <v>532</v>
      </c>
      <c r="C1223" s="326"/>
      <c r="D1223" s="335"/>
      <c r="E1223" s="566"/>
      <c r="F1223" s="338"/>
    </row>
    <row r="1224" spans="1:6" ht="15.75">
      <c r="A1224" s="274"/>
      <c r="B1224" s="318" t="s">
        <v>533</v>
      </c>
      <c r="C1224" s="326"/>
      <c r="D1224" s="335"/>
      <c r="E1224" s="566"/>
      <c r="F1224" s="338"/>
    </row>
    <row r="1225" spans="1:6" ht="15.75">
      <c r="A1225" s="274"/>
      <c r="B1225" s="318" t="s">
        <v>534</v>
      </c>
      <c r="C1225" s="326"/>
      <c r="D1225" s="335"/>
      <c r="E1225" s="566"/>
      <c r="F1225" s="338"/>
    </row>
    <row r="1226" spans="1:6" ht="15.75">
      <c r="A1226" s="274"/>
      <c r="B1226" s="318" t="s">
        <v>535</v>
      </c>
      <c r="C1226" s="326"/>
      <c r="D1226" s="335"/>
      <c r="E1226" s="566"/>
      <c r="F1226" s="338"/>
    </row>
    <row r="1227" spans="1:6" ht="15.75">
      <c r="A1227" s="274"/>
      <c r="B1227" s="318" t="s">
        <v>536</v>
      </c>
      <c r="C1227" s="326"/>
      <c r="D1227" s="335"/>
      <c r="E1227" s="566"/>
      <c r="F1227" s="338"/>
    </row>
    <row r="1228" spans="1:6" ht="15.75">
      <c r="A1228" s="274"/>
      <c r="B1228" s="318" t="s">
        <v>537</v>
      </c>
      <c r="C1228" s="326"/>
      <c r="D1228" s="335"/>
      <c r="E1228" s="566"/>
      <c r="F1228" s="338"/>
    </row>
    <row r="1229" spans="1:6" ht="15.75">
      <c r="A1229" s="274"/>
      <c r="B1229" s="318" t="s">
        <v>538</v>
      </c>
      <c r="C1229" s="326"/>
      <c r="D1229" s="335"/>
      <c r="E1229" s="566"/>
      <c r="F1229" s="338"/>
    </row>
    <row r="1230" spans="1:6" ht="15.75">
      <c r="A1230" s="274"/>
      <c r="B1230" s="318" t="s">
        <v>539</v>
      </c>
      <c r="C1230" s="326"/>
      <c r="D1230" s="335"/>
      <c r="E1230" s="566"/>
      <c r="F1230" s="338"/>
    </row>
    <row r="1231" spans="1:6" ht="15.75">
      <c r="A1231" s="274"/>
      <c r="B1231" s="318" t="s">
        <v>540</v>
      </c>
      <c r="C1231" s="326"/>
      <c r="D1231" s="335"/>
      <c r="E1231" s="566"/>
      <c r="F1231" s="338"/>
    </row>
    <row r="1232" spans="1:6" ht="15.75">
      <c r="A1232" s="274"/>
      <c r="B1232" s="318" t="s">
        <v>541</v>
      </c>
      <c r="C1232" s="326"/>
      <c r="D1232" s="335"/>
      <c r="E1232" s="566"/>
      <c r="F1232" s="338"/>
    </row>
    <row r="1233" spans="1:6" ht="8.1" customHeight="1">
      <c r="A1233" s="274"/>
      <c r="B1233" s="318"/>
      <c r="C1233" s="326"/>
      <c r="D1233" s="335"/>
      <c r="E1233" s="566"/>
      <c r="F1233" s="338"/>
    </row>
    <row r="1234" spans="1:6" ht="15.75">
      <c r="A1234" s="274"/>
      <c r="B1234" s="318" t="s">
        <v>542</v>
      </c>
      <c r="C1234" s="326"/>
      <c r="D1234" s="335"/>
      <c r="E1234" s="566"/>
      <c r="F1234" s="338"/>
    </row>
    <row r="1235" spans="1:6" ht="15.75">
      <c r="A1235" s="274"/>
      <c r="B1235" s="318" t="s">
        <v>543</v>
      </c>
      <c r="C1235" s="326"/>
      <c r="D1235" s="335"/>
      <c r="E1235" s="566"/>
      <c r="F1235" s="338"/>
    </row>
    <row r="1236" spans="1:6" ht="15.75">
      <c r="A1236" s="274"/>
      <c r="B1236" s="318" t="s">
        <v>544</v>
      </c>
      <c r="C1236" s="326"/>
      <c r="D1236" s="335"/>
      <c r="E1236" s="566"/>
      <c r="F1236" s="338"/>
    </row>
    <row r="1237" spans="1:6" ht="15.75">
      <c r="A1237" s="274"/>
      <c r="B1237" s="318" t="s">
        <v>545</v>
      </c>
      <c r="C1237" s="326"/>
      <c r="D1237" s="335"/>
      <c r="E1237" s="566"/>
      <c r="F1237" s="338"/>
    </row>
    <row r="1238" spans="1:6" ht="15.75">
      <c r="A1238" s="274"/>
      <c r="B1238" s="318" t="s">
        <v>546</v>
      </c>
      <c r="C1238" s="326"/>
      <c r="D1238" s="335"/>
      <c r="E1238" s="566"/>
      <c r="F1238" s="338"/>
    </row>
    <row r="1239" spans="1:6" ht="15.75">
      <c r="A1239" s="274"/>
      <c r="B1239" s="318" t="s">
        <v>547</v>
      </c>
      <c r="C1239" s="326"/>
      <c r="D1239" s="335"/>
      <c r="E1239" s="566"/>
      <c r="F1239" s="338"/>
    </row>
    <row r="1240" spans="1:6" ht="15.75">
      <c r="A1240" s="274"/>
      <c r="B1240" s="318" t="s">
        <v>548</v>
      </c>
      <c r="C1240" s="326"/>
      <c r="D1240" s="335"/>
      <c r="E1240" s="566"/>
      <c r="F1240" s="338"/>
    </row>
    <row r="1241" spans="1:6" ht="15.75">
      <c r="A1241" s="274"/>
      <c r="B1241" s="318" t="s">
        <v>549</v>
      </c>
      <c r="C1241" s="326"/>
      <c r="D1241" s="335"/>
      <c r="E1241" s="566"/>
      <c r="F1241" s="338"/>
    </row>
    <row r="1242" spans="1:6" ht="15.75">
      <c r="A1242" s="274"/>
      <c r="B1242" s="318" t="s">
        <v>550</v>
      </c>
      <c r="C1242" s="326"/>
      <c r="D1242" s="335"/>
      <c r="E1242" s="566"/>
      <c r="F1242" s="338"/>
    </row>
    <row r="1243" spans="1:6" ht="15.75">
      <c r="A1243" s="274"/>
      <c r="B1243" s="318" t="s">
        <v>545</v>
      </c>
      <c r="C1243" s="326"/>
      <c r="D1243" s="335"/>
      <c r="E1243" s="566"/>
      <c r="F1243" s="338"/>
    </row>
    <row r="1244" spans="1:6" ht="15.75">
      <c r="A1244" s="274"/>
      <c r="B1244" s="318" t="s">
        <v>551</v>
      </c>
      <c r="C1244" s="326"/>
      <c r="D1244" s="335"/>
      <c r="E1244" s="566"/>
      <c r="F1244" s="338"/>
    </row>
    <row r="1245" spans="1:6" ht="15.75">
      <c r="A1245" s="274"/>
      <c r="B1245" s="318" t="s">
        <v>547</v>
      </c>
      <c r="C1245" s="326"/>
      <c r="D1245" s="335"/>
      <c r="E1245" s="566"/>
      <c r="F1245" s="338"/>
    </row>
    <row r="1246" spans="1:6" ht="15.75">
      <c r="A1246" s="274"/>
      <c r="B1246" s="330"/>
      <c r="C1246" s="216" t="s">
        <v>68</v>
      </c>
      <c r="D1246" s="339">
        <v>1</v>
      </c>
      <c r="E1246" s="567"/>
      <c r="F1246" s="338">
        <f>D1246*E1246</f>
        <v>0</v>
      </c>
    </row>
    <row r="1247" spans="1:6" ht="15.75">
      <c r="A1247" s="274"/>
      <c r="B1247" s="330"/>
      <c r="C1247" s="326"/>
      <c r="D1247" s="335"/>
      <c r="E1247" s="566"/>
      <c r="F1247" s="338"/>
    </row>
    <row r="1248" spans="1:6" ht="45.75">
      <c r="A1248" s="482" t="s">
        <v>520</v>
      </c>
      <c r="B1248" s="330" t="s">
        <v>553</v>
      </c>
      <c r="C1248" s="326"/>
      <c r="D1248" s="335"/>
      <c r="E1248" s="566"/>
      <c r="F1248" s="338"/>
    </row>
    <row r="1249" spans="1:6" ht="15.75">
      <c r="A1249" s="274"/>
      <c r="B1249" s="344" t="s">
        <v>554</v>
      </c>
      <c r="C1249" s="216" t="s">
        <v>322</v>
      </c>
      <c r="D1249" s="339">
        <v>40</v>
      </c>
      <c r="E1249" s="567"/>
      <c r="F1249" s="338">
        <f>D1249*E1249</f>
        <v>0</v>
      </c>
    </row>
    <row r="1250" spans="1:6" ht="15.75">
      <c r="A1250" s="274"/>
      <c r="B1250" s="344" t="s">
        <v>555</v>
      </c>
      <c r="C1250" s="216" t="s">
        <v>322</v>
      </c>
      <c r="D1250" s="339">
        <v>70</v>
      </c>
      <c r="E1250" s="567"/>
      <c r="F1250" s="338">
        <f>D1250*E1250</f>
        <v>0</v>
      </c>
    </row>
    <row r="1251" spans="1:6" ht="15.75">
      <c r="A1251" s="274"/>
      <c r="B1251" s="344" t="s">
        <v>556</v>
      </c>
      <c r="C1251" s="216" t="s">
        <v>322</v>
      </c>
      <c r="D1251" s="339">
        <v>25</v>
      </c>
      <c r="E1251" s="567"/>
      <c r="F1251" s="338">
        <f>D1251*E1251</f>
        <v>0</v>
      </c>
    </row>
    <row r="1252" spans="1:6" ht="15.75">
      <c r="A1252" s="274"/>
      <c r="B1252" s="344" t="s">
        <v>557</v>
      </c>
      <c r="C1252" s="216" t="s">
        <v>322</v>
      </c>
      <c r="D1252" s="339">
        <v>20</v>
      </c>
      <c r="E1252" s="567"/>
      <c r="F1252" s="338">
        <f>D1252*E1252</f>
        <v>0</v>
      </c>
    </row>
    <row r="1253" spans="1:6" ht="15.75">
      <c r="A1253" s="274"/>
      <c r="B1253" s="330"/>
      <c r="C1253" s="326"/>
      <c r="D1253" s="335"/>
      <c r="E1253" s="566"/>
      <c r="F1253" s="338"/>
    </row>
    <row r="1254" spans="1:6" ht="45.75">
      <c r="A1254" s="482" t="s">
        <v>552</v>
      </c>
      <c r="B1254" s="330" t="s">
        <v>559</v>
      </c>
      <c r="C1254" s="326"/>
      <c r="D1254" s="335"/>
      <c r="E1254" s="566"/>
      <c r="F1254" s="338"/>
    </row>
    <row r="1255" spans="1:6" ht="15.75">
      <c r="A1255" s="274"/>
      <c r="B1255" s="330"/>
      <c r="C1255" s="216" t="s">
        <v>322</v>
      </c>
      <c r="D1255" s="339">
        <v>12</v>
      </c>
      <c r="E1255" s="567"/>
      <c r="F1255" s="338">
        <f>D1255*E1255</f>
        <v>0</v>
      </c>
    </row>
    <row r="1256" spans="1:6" ht="15.75">
      <c r="A1256" s="274"/>
      <c r="B1256" s="330"/>
      <c r="C1256" s="326"/>
      <c r="D1256" s="335"/>
      <c r="E1256" s="566"/>
      <c r="F1256" s="338"/>
    </row>
    <row r="1257" spans="1:6" ht="51" customHeight="1">
      <c r="A1257" s="482" t="s">
        <v>558</v>
      </c>
      <c r="B1257" s="330" t="s">
        <v>561</v>
      </c>
      <c r="C1257" s="326"/>
      <c r="D1257" s="335"/>
      <c r="E1257" s="566"/>
      <c r="F1257" s="338"/>
    </row>
    <row r="1258" spans="1:6" ht="15.75">
      <c r="A1258" s="274"/>
      <c r="B1258" s="330"/>
      <c r="C1258" s="216" t="s">
        <v>581</v>
      </c>
      <c r="D1258" s="339">
        <v>1</v>
      </c>
      <c r="E1258" s="567"/>
      <c r="F1258" s="338">
        <f>D1258*E1258</f>
        <v>0</v>
      </c>
    </row>
    <row r="1259" spans="1:6" ht="15.75">
      <c r="A1259" s="274"/>
      <c r="B1259" s="330"/>
      <c r="C1259" s="326"/>
      <c r="D1259" s="335"/>
      <c r="E1259" s="566"/>
      <c r="F1259" s="338"/>
    </row>
    <row r="1260" spans="1:6" ht="45.75">
      <c r="A1260" s="482" t="s">
        <v>560</v>
      </c>
      <c r="B1260" s="330" t="s">
        <v>563</v>
      </c>
      <c r="C1260" s="326"/>
      <c r="D1260" s="335"/>
      <c r="E1260" s="566"/>
      <c r="F1260" s="338"/>
    </row>
    <row r="1261" spans="1:6" ht="15.75">
      <c r="A1261" s="274"/>
      <c r="B1261" s="330"/>
      <c r="C1261" s="216" t="s">
        <v>581</v>
      </c>
      <c r="D1261" s="339">
        <v>1</v>
      </c>
      <c r="E1261" s="567"/>
      <c r="F1261" s="338">
        <f>D1261*E1261</f>
        <v>0</v>
      </c>
    </row>
    <row r="1262" spans="1:6" ht="15.75">
      <c r="A1262" s="274"/>
      <c r="B1262" s="330"/>
      <c r="C1262" s="326"/>
      <c r="D1262" s="335"/>
      <c r="E1262" s="566"/>
      <c r="F1262" s="338"/>
    </row>
    <row r="1263" spans="1:6" ht="60.75">
      <c r="A1263" s="482" t="s">
        <v>562</v>
      </c>
      <c r="B1263" s="330" t="s">
        <v>566</v>
      </c>
      <c r="C1263" s="326"/>
      <c r="D1263" s="335"/>
      <c r="E1263" s="566"/>
      <c r="F1263" s="338"/>
    </row>
    <row r="1264" spans="1:6" ht="15.75">
      <c r="A1264" s="274"/>
      <c r="B1264" s="330"/>
      <c r="C1264" s="216" t="s">
        <v>68</v>
      </c>
      <c r="D1264" s="339">
        <v>10</v>
      </c>
      <c r="E1264" s="567"/>
      <c r="F1264" s="338">
        <f>D1264*E1264</f>
        <v>0</v>
      </c>
    </row>
    <row r="1265" spans="1:6" ht="15.75">
      <c r="A1265" s="274"/>
      <c r="B1265" s="330"/>
      <c r="C1265" s="326"/>
      <c r="D1265" s="335"/>
      <c r="E1265" s="566"/>
      <c r="F1265" s="338"/>
    </row>
    <row r="1266" spans="1:6" ht="75.75">
      <c r="A1266" s="482" t="s">
        <v>564</v>
      </c>
      <c r="B1266" s="616" t="s">
        <v>872</v>
      </c>
      <c r="C1266" s="326"/>
      <c r="D1266" s="335"/>
      <c r="E1266" s="566"/>
      <c r="F1266" s="338"/>
    </row>
    <row r="1267" spans="1:6" ht="15.75">
      <c r="A1267" s="274"/>
      <c r="B1267" s="271" t="s">
        <v>870</v>
      </c>
      <c r="C1267" s="216" t="s">
        <v>68</v>
      </c>
      <c r="D1267" s="339">
        <v>76</v>
      </c>
      <c r="E1267" s="567"/>
      <c r="F1267" s="338">
        <f>D1267*E1267</f>
        <v>0</v>
      </c>
    </row>
    <row r="1268" spans="1:6" ht="15.75">
      <c r="A1268" s="274"/>
      <c r="B1268" s="330"/>
      <c r="C1268" s="326"/>
      <c r="D1268" s="335"/>
      <c r="E1268" s="566"/>
      <c r="F1268" s="338"/>
    </row>
    <row r="1269" spans="1:6" ht="30.75">
      <c r="A1269" s="482" t="s">
        <v>565</v>
      </c>
      <c r="B1269" s="330" t="s">
        <v>831</v>
      </c>
      <c r="C1269" s="326"/>
      <c r="D1269" s="335"/>
      <c r="E1269" s="566"/>
      <c r="F1269" s="338"/>
    </row>
    <row r="1270" spans="1:6" ht="15.75">
      <c r="A1270" s="274"/>
      <c r="B1270" s="344" t="s">
        <v>555</v>
      </c>
      <c r="C1270" s="216" t="s">
        <v>322</v>
      </c>
      <c r="D1270" s="339">
        <v>4</v>
      </c>
      <c r="E1270" s="567"/>
      <c r="F1270" s="338">
        <f>D1270*E1270</f>
        <v>0</v>
      </c>
    </row>
    <row r="1271" spans="1:6" ht="15.75">
      <c r="A1271" s="274"/>
      <c r="B1271" s="344" t="s">
        <v>556</v>
      </c>
      <c r="C1271" s="216" t="s">
        <v>322</v>
      </c>
      <c r="D1271" s="339">
        <v>6</v>
      </c>
      <c r="E1271" s="567"/>
      <c r="F1271" s="338">
        <f>D1271*E1271</f>
        <v>0</v>
      </c>
    </row>
    <row r="1272" spans="1:6" ht="15.75">
      <c r="A1272" s="274"/>
      <c r="B1272" s="344" t="s">
        <v>557</v>
      </c>
      <c r="C1272" s="216" t="s">
        <v>322</v>
      </c>
      <c r="D1272" s="339">
        <v>2</v>
      </c>
      <c r="E1272" s="567"/>
      <c r="F1272" s="338">
        <f>D1272*E1272</f>
        <v>0</v>
      </c>
    </row>
    <row r="1273" spans="1:6" ht="15.75">
      <c r="A1273" s="274"/>
      <c r="B1273" s="330"/>
      <c r="C1273" s="326"/>
      <c r="D1273" s="335"/>
      <c r="E1273" s="566"/>
      <c r="F1273" s="338"/>
    </row>
    <row r="1274" spans="1:6" ht="15.75">
      <c r="A1274" s="482" t="s">
        <v>567</v>
      </c>
      <c r="B1274" s="330" t="s">
        <v>570</v>
      </c>
      <c r="C1274" s="326"/>
      <c r="D1274" s="335"/>
      <c r="E1274" s="566"/>
      <c r="F1274" s="338"/>
    </row>
    <row r="1275" spans="1:6" ht="15.75">
      <c r="A1275" s="274"/>
      <c r="B1275" s="344" t="s">
        <v>554</v>
      </c>
      <c r="C1275" s="216" t="s">
        <v>322</v>
      </c>
      <c r="D1275" s="339">
        <v>40</v>
      </c>
      <c r="E1275" s="567"/>
      <c r="F1275" s="338">
        <f>D1275*E1275</f>
        <v>0</v>
      </c>
    </row>
    <row r="1276" spans="1:6" ht="15.75">
      <c r="A1276" s="274"/>
      <c r="B1276" s="344" t="s">
        <v>555</v>
      </c>
      <c r="C1276" s="216" t="s">
        <v>322</v>
      </c>
      <c r="D1276" s="339">
        <v>20</v>
      </c>
      <c r="E1276" s="567"/>
      <c r="F1276" s="338">
        <f>D1276*E1276</f>
        <v>0</v>
      </c>
    </row>
    <row r="1277" spans="1:6" ht="15.75">
      <c r="A1277" s="274"/>
      <c r="B1277" s="330"/>
      <c r="C1277" s="326"/>
      <c r="D1277" s="335"/>
      <c r="E1277" s="566"/>
      <c r="F1277" s="338"/>
    </row>
    <row r="1278" spans="1:6" ht="60.75">
      <c r="A1278" s="482" t="s">
        <v>568</v>
      </c>
      <c r="B1278" s="611" t="s">
        <v>865</v>
      </c>
      <c r="C1278" s="326"/>
      <c r="D1278" s="335"/>
      <c r="E1278" s="566"/>
      <c r="F1278" s="338"/>
    </row>
    <row r="1279" spans="1:6" ht="15.75">
      <c r="A1279" s="274"/>
      <c r="B1279" s="3"/>
      <c r="C1279" s="216" t="s">
        <v>68</v>
      </c>
      <c r="D1279" s="339">
        <v>4</v>
      </c>
      <c r="E1279" s="567"/>
      <c r="F1279" s="338">
        <f>D1279*E1279</f>
        <v>0</v>
      </c>
    </row>
    <row r="1280" spans="1:6" ht="6.95" customHeight="1">
      <c r="A1280" s="274"/>
      <c r="B1280" s="330"/>
      <c r="C1280" s="326"/>
      <c r="D1280" s="335"/>
      <c r="E1280" s="566"/>
      <c r="F1280" s="338"/>
    </row>
    <row r="1281" spans="1:6" ht="30.75">
      <c r="A1281" s="482" t="s">
        <v>569</v>
      </c>
      <c r="B1281" s="611" t="s">
        <v>866</v>
      </c>
      <c r="C1281" s="326"/>
      <c r="D1281" s="335"/>
      <c r="E1281" s="566"/>
      <c r="F1281" s="338"/>
    </row>
    <row r="1282" spans="1:6" ht="15.75">
      <c r="A1282" s="274"/>
      <c r="B1282" s="330"/>
      <c r="C1282" s="216" t="s">
        <v>322</v>
      </c>
      <c r="D1282" s="339">
        <v>12</v>
      </c>
      <c r="E1282" s="567"/>
      <c r="F1282" s="338">
        <f>D1282*E1282</f>
        <v>0</v>
      </c>
    </row>
    <row r="1283" spans="1:6" ht="11.1" customHeight="1">
      <c r="A1283" s="274"/>
      <c r="B1283" s="330"/>
      <c r="C1283" s="326"/>
      <c r="D1283" s="335"/>
      <c r="E1283" s="566"/>
      <c r="F1283" s="338"/>
    </row>
    <row r="1284" spans="1:6" ht="15.75">
      <c r="A1284" s="274"/>
      <c r="B1284" s="330"/>
      <c r="C1284" s="326"/>
      <c r="D1284" s="326"/>
      <c r="E1284" s="568"/>
      <c r="F1284" s="346"/>
    </row>
    <row r="1285" spans="1:6" ht="20.25">
      <c r="A1285" s="274"/>
      <c r="B1285" s="330"/>
      <c r="C1285" s="326"/>
      <c r="D1285" s="326"/>
      <c r="E1285" s="569" t="s">
        <v>516</v>
      </c>
      <c r="F1285" s="348">
        <f>SUM(F1208:F1284)</f>
        <v>0</v>
      </c>
    </row>
    <row r="1286" spans="1:6" ht="15.75">
      <c r="A1286" s="274"/>
      <c r="B1286" s="330"/>
      <c r="C1286" s="326"/>
      <c r="D1286" s="326"/>
      <c r="E1286" s="568"/>
      <c r="F1286" s="346"/>
    </row>
    <row r="1287" spans="1:6" ht="15.75">
      <c r="A1287" s="274"/>
      <c r="B1287" s="318"/>
      <c r="C1287" s="216"/>
      <c r="D1287" s="351"/>
      <c r="E1287" s="570"/>
      <c r="F1287" s="346"/>
    </row>
    <row r="1288" spans="1:6" ht="15.75">
      <c r="A1288" s="274" t="s">
        <v>571</v>
      </c>
      <c r="B1288" s="349" t="s">
        <v>572</v>
      </c>
      <c r="C1288" s="331"/>
      <c r="D1288" s="350"/>
      <c r="E1288" s="570"/>
      <c r="F1288" s="329"/>
    </row>
    <row r="1289" spans="1:6" ht="15.75">
      <c r="A1289" s="274"/>
      <c r="B1289" s="330"/>
      <c r="C1289" s="326"/>
      <c r="D1289" s="326"/>
      <c r="E1289" s="568"/>
      <c r="F1289" s="346"/>
    </row>
    <row r="1290" spans="1:6" ht="75.75">
      <c r="A1290" s="482" t="s">
        <v>573</v>
      </c>
      <c r="B1290" s="330" t="s">
        <v>842</v>
      </c>
      <c r="C1290" s="326"/>
      <c r="D1290" s="326"/>
      <c r="E1290" s="568"/>
      <c r="F1290" s="346"/>
    </row>
    <row r="1291" spans="1:6" ht="15.75">
      <c r="A1291" s="274"/>
      <c r="B1291" s="330"/>
      <c r="C1291" s="216" t="s">
        <v>325</v>
      </c>
      <c r="D1291" s="339">
        <v>38</v>
      </c>
      <c r="E1291" s="567"/>
      <c r="F1291" s="338">
        <f>D1291*E1291</f>
        <v>0</v>
      </c>
    </row>
    <row r="1292" spans="1:6" ht="15.75">
      <c r="A1292" s="274"/>
      <c r="B1292" s="318"/>
      <c r="C1292" s="216"/>
      <c r="D1292" s="352"/>
      <c r="E1292" s="571"/>
      <c r="F1292" s="338"/>
    </row>
    <row r="1293" spans="1:6" ht="45.75">
      <c r="A1293" s="482" t="s">
        <v>574</v>
      </c>
      <c r="B1293" s="330" t="s">
        <v>575</v>
      </c>
      <c r="C1293" s="326"/>
      <c r="D1293" s="335"/>
      <c r="E1293" s="566"/>
      <c r="F1293" s="338"/>
    </row>
    <row r="1294" spans="1:6" ht="15.75">
      <c r="A1294" s="274"/>
      <c r="B1294" s="330"/>
      <c r="C1294" s="216" t="s">
        <v>325</v>
      </c>
      <c r="D1294" s="339">
        <v>1</v>
      </c>
      <c r="E1294" s="567"/>
      <c r="F1294" s="338">
        <f>D1294*E1294</f>
        <v>0</v>
      </c>
    </row>
    <row r="1295" spans="1:6" ht="15.75">
      <c r="A1295" s="274"/>
      <c r="B1295" s="330"/>
      <c r="C1295" s="216"/>
      <c r="D1295" s="352"/>
      <c r="E1295" s="571"/>
      <c r="F1295" s="338"/>
    </row>
    <row r="1296" spans="1:6" ht="60.75">
      <c r="A1296" s="482" t="s">
        <v>576</v>
      </c>
      <c r="B1296" s="330" t="s">
        <v>577</v>
      </c>
      <c r="C1296" s="326"/>
      <c r="D1296" s="335"/>
      <c r="E1296" s="566"/>
      <c r="F1296" s="338"/>
    </row>
    <row r="1297" spans="1:6" ht="15.75">
      <c r="A1297" s="274"/>
      <c r="B1297" s="330"/>
      <c r="C1297" s="216" t="s">
        <v>325</v>
      </c>
      <c r="D1297" s="339">
        <v>4</v>
      </c>
      <c r="E1297" s="567"/>
      <c r="F1297" s="338">
        <f>D1297*E1297</f>
        <v>0</v>
      </c>
    </row>
    <row r="1298" spans="1:6" ht="15.75">
      <c r="A1298" s="274"/>
      <c r="B1298" s="330"/>
      <c r="C1298" s="216"/>
      <c r="D1298" s="352"/>
      <c r="E1298" s="571"/>
      <c r="F1298" s="338"/>
    </row>
    <row r="1299" spans="1:6" ht="81" customHeight="1">
      <c r="A1299" s="482" t="s">
        <v>578</v>
      </c>
      <c r="B1299" s="616" t="s">
        <v>883</v>
      </c>
      <c r="C1299" s="326"/>
      <c r="D1299" s="335"/>
      <c r="E1299" s="566"/>
      <c r="F1299" s="338"/>
    </row>
    <row r="1300" spans="1:6" ht="15.75">
      <c r="A1300" s="274"/>
      <c r="B1300" s="330"/>
      <c r="C1300" s="216" t="s">
        <v>325</v>
      </c>
      <c r="D1300" s="339">
        <v>31</v>
      </c>
      <c r="E1300" s="567"/>
      <c r="F1300" s="338">
        <f>D1300*E1300</f>
        <v>0</v>
      </c>
    </row>
    <row r="1301" spans="1:6" ht="15.75">
      <c r="A1301" s="274"/>
      <c r="B1301" s="330"/>
      <c r="C1301" s="216"/>
      <c r="D1301" s="352"/>
      <c r="E1301" s="571"/>
      <c r="F1301" s="338"/>
    </row>
    <row r="1302" spans="1:6" ht="30.75">
      <c r="A1302" s="482" t="s">
        <v>579</v>
      </c>
      <c r="B1302" s="330" t="s">
        <v>580</v>
      </c>
      <c r="C1302" s="326"/>
      <c r="D1302" s="335"/>
      <c r="E1302" s="566"/>
      <c r="F1302" s="338"/>
    </row>
    <row r="1303" spans="1:6" ht="15.75">
      <c r="A1303" s="274"/>
      <c r="B1303" s="330"/>
      <c r="C1303" s="216" t="s">
        <v>581</v>
      </c>
      <c r="D1303" s="339">
        <v>1</v>
      </c>
      <c r="E1303" s="567"/>
      <c r="F1303" s="338">
        <f>D1303*E1303</f>
        <v>0</v>
      </c>
    </row>
    <row r="1304" spans="1:6" ht="15.75">
      <c r="A1304" s="274"/>
      <c r="B1304" s="330"/>
      <c r="C1304" s="216"/>
      <c r="D1304" s="352"/>
      <c r="E1304" s="571"/>
      <c r="F1304" s="338"/>
    </row>
    <row r="1305" spans="1:6" ht="15.75">
      <c r="A1305" s="482" t="s">
        <v>582</v>
      </c>
      <c r="B1305" s="330" t="s">
        <v>583</v>
      </c>
      <c r="C1305" s="326"/>
      <c r="D1305" s="335"/>
      <c r="E1305" s="566"/>
      <c r="F1305" s="338"/>
    </row>
    <row r="1306" spans="1:6" ht="15.75">
      <c r="A1306" s="274"/>
      <c r="B1306" s="330"/>
      <c r="C1306" s="216" t="s">
        <v>322</v>
      </c>
      <c r="D1306" s="339">
        <v>80</v>
      </c>
      <c r="E1306" s="567"/>
      <c r="F1306" s="338">
        <f>D1306*E1306</f>
        <v>0</v>
      </c>
    </row>
    <row r="1307" spans="1:6" ht="15.75">
      <c r="A1307" s="274"/>
      <c r="B1307" s="330"/>
      <c r="C1307" s="216"/>
      <c r="D1307" s="353"/>
      <c r="E1307" s="572"/>
      <c r="F1307" s="346"/>
    </row>
    <row r="1308" spans="1:6" ht="20.25">
      <c r="A1308" s="331"/>
      <c r="B1308" s="355"/>
      <c r="C1308" s="216"/>
      <c r="D1308" s="353"/>
      <c r="E1308" s="569" t="s">
        <v>516</v>
      </c>
      <c r="F1308" s="348">
        <f>SUM(F1291:F1307)</f>
        <v>0</v>
      </c>
    </row>
    <row r="1309" spans="1:6" ht="15.75">
      <c r="A1309" s="331"/>
      <c r="B1309" s="340"/>
      <c r="C1309" s="216"/>
      <c r="D1309" s="351"/>
      <c r="E1309" s="570"/>
      <c r="F1309" s="346"/>
    </row>
    <row r="1310" spans="1:6" ht="15.75">
      <c r="A1310" s="274"/>
      <c r="B1310" s="356"/>
      <c r="C1310" s="216"/>
      <c r="D1310" s="353"/>
      <c r="E1310" s="354"/>
      <c r="F1310" s="346"/>
    </row>
    <row r="1311" spans="1:6" ht="15.75" customHeight="1">
      <c r="A1311" s="498" t="s">
        <v>584</v>
      </c>
      <c r="B1311" s="498"/>
      <c r="C1311" s="498"/>
      <c r="D1311" s="498"/>
      <c r="E1311" s="498"/>
      <c r="F1311" s="498"/>
    </row>
    <row r="1312" spans="1:6" ht="15.75">
      <c r="A1312" s="326"/>
      <c r="B1312" s="326"/>
      <c r="C1312" s="326"/>
      <c r="D1312" s="326"/>
      <c r="E1312" s="326"/>
      <c r="F1312" s="326"/>
    </row>
    <row r="1313" spans="1:6" ht="15.75">
      <c r="A1313" s="357" t="s">
        <v>409</v>
      </c>
      <c r="B1313" s="357" t="str">
        <f>B1039</f>
        <v xml:space="preserve">VRF SUSTAV GRIJANJA / HLAĐENJA </v>
      </c>
      <c r="C1313" s="357"/>
      <c r="D1313" s="357"/>
      <c r="E1313" s="357"/>
      <c r="F1313" s="358">
        <f>F1204</f>
        <v>0</v>
      </c>
    </row>
    <row r="1314" spans="1:6" ht="15.75">
      <c r="A1314" s="357" t="s">
        <v>517</v>
      </c>
      <c r="B1314" s="359" t="str">
        <f>B1207</f>
        <v>VENTILACIJA</v>
      </c>
      <c r="C1314" s="359"/>
      <c r="D1314" s="359"/>
      <c r="E1314" s="359"/>
      <c r="F1314" s="358">
        <f>F1285</f>
        <v>0</v>
      </c>
    </row>
    <row r="1315" spans="1:6" ht="15.75">
      <c r="A1315" s="357" t="s">
        <v>571</v>
      </c>
      <c r="B1315" s="359" t="s">
        <v>162</v>
      </c>
      <c r="C1315" s="359"/>
      <c r="D1315" s="359"/>
      <c r="E1315" s="239"/>
      <c r="F1315" s="358">
        <f>F1308</f>
        <v>0</v>
      </c>
    </row>
    <row r="1316" spans="1:6" ht="15.75">
      <c r="A1316" s="326"/>
      <c r="B1316" s="326"/>
      <c r="C1316" s="326"/>
      <c r="D1316" s="326"/>
      <c r="E1316" s="326"/>
      <c r="F1316" s="360"/>
    </row>
    <row r="1317" spans="1:6" ht="15.75">
      <c r="A1317" s="326"/>
      <c r="B1317" s="326"/>
      <c r="C1317" s="326"/>
      <c r="D1317" s="326"/>
      <c r="E1317" s="326"/>
      <c r="F1317" s="360"/>
    </row>
    <row r="1318" spans="1:6" ht="15.75">
      <c r="A1318" s="326"/>
      <c r="B1318" s="326"/>
      <c r="C1318" s="326"/>
      <c r="D1318" s="654" t="s">
        <v>585</v>
      </c>
      <c r="E1318" s="654"/>
      <c r="F1318" s="358">
        <f>SUM(F1313:F1317)</f>
        <v>0</v>
      </c>
    </row>
    <row r="1331" spans="1:6" ht="47.25" customHeight="1">
      <c r="A1331" s="4"/>
      <c r="B1331" s="5" t="s">
        <v>586</v>
      </c>
      <c r="C1331" s="646" t="s">
        <v>377</v>
      </c>
      <c r="D1331" s="647"/>
      <c r="E1331" s="647"/>
      <c r="F1331" s="648"/>
    </row>
    <row r="1332" spans="1:6">
      <c r="A1332" s="644"/>
      <c r="B1332" s="645"/>
      <c r="C1332" s="500"/>
      <c r="D1332" s="501"/>
      <c r="E1332" s="501"/>
      <c r="F1332" s="499"/>
    </row>
    <row r="1333" spans="1:6" ht="15" customHeight="1">
      <c r="A1333" s="502" t="s">
        <v>1</v>
      </c>
      <c r="B1333" s="503"/>
      <c r="C1333" s="503"/>
      <c r="D1333" s="503"/>
      <c r="E1333" s="503"/>
      <c r="F1333" s="503"/>
    </row>
    <row r="1334" spans="1:6" ht="15.75" thickBot="1">
      <c r="A1334" s="6" t="s">
        <v>2</v>
      </c>
      <c r="B1334" s="7" t="s">
        <v>3</v>
      </c>
      <c r="C1334" s="8" t="s">
        <v>4</v>
      </c>
      <c r="D1334" s="9" t="s">
        <v>5</v>
      </c>
      <c r="E1334" s="10" t="s">
        <v>6</v>
      </c>
      <c r="F1334" s="10" t="s">
        <v>7</v>
      </c>
    </row>
    <row r="1335" spans="1:6">
      <c r="A1335" s="67"/>
      <c r="B1335" s="68"/>
      <c r="C1335" s="69"/>
      <c r="D1335" s="70"/>
      <c r="E1335" s="71"/>
      <c r="F1335" s="71"/>
    </row>
    <row r="1336" spans="1:6">
      <c r="A1336" s="67"/>
      <c r="B1336" s="68"/>
      <c r="C1336" s="69"/>
      <c r="D1336" s="70"/>
      <c r="E1336" s="71"/>
      <c r="F1336" s="71"/>
    </row>
    <row r="1337" spans="1:6">
      <c r="A1337" s="67"/>
      <c r="B1337" s="68"/>
      <c r="C1337" s="69"/>
      <c r="D1337" s="70"/>
      <c r="E1337" s="71"/>
      <c r="F1337" s="71"/>
    </row>
    <row r="1338" spans="1:6">
      <c r="A1338" s="67"/>
      <c r="B1338" s="68"/>
      <c r="C1338" s="69"/>
      <c r="D1338" s="70"/>
      <c r="E1338" s="71"/>
      <c r="F1338" s="71"/>
    </row>
    <row r="1339" spans="1:6">
      <c r="A1339" s="67"/>
      <c r="B1339" s="68"/>
      <c r="C1339" s="69"/>
      <c r="D1339" s="70"/>
      <c r="E1339" s="71"/>
      <c r="F1339" s="71"/>
    </row>
    <row r="1340" spans="1:6">
      <c r="A1340" s="67"/>
      <c r="B1340" s="68"/>
      <c r="C1340" s="69"/>
      <c r="D1340" s="70"/>
      <c r="E1340" s="71"/>
      <c r="F1340" s="71"/>
    </row>
    <row r="1341" spans="1:6">
      <c r="A1341" s="67"/>
      <c r="B1341" s="68"/>
      <c r="C1341" s="69"/>
      <c r="D1341" s="70"/>
      <c r="E1341" s="71"/>
      <c r="F1341" s="71"/>
    </row>
    <row r="1342" spans="1:6">
      <c r="A1342" s="67"/>
      <c r="B1342" s="68"/>
      <c r="C1342" s="69"/>
      <c r="D1342" s="70"/>
      <c r="E1342" s="71"/>
      <c r="F1342" s="71"/>
    </row>
    <row r="1343" spans="1:6">
      <c r="A1343" s="67"/>
      <c r="B1343" s="68"/>
      <c r="C1343" s="69"/>
      <c r="D1343" s="70"/>
      <c r="E1343" s="71"/>
      <c r="F1343" s="71"/>
    </row>
    <row r="1344" spans="1:6">
      <c r="A1344" s="67"/>
      <c r="B1344" s="68"/>
      <c r="C1344" s="69"/>
      <c r="D1344" s="70"/>
      <c r="E1344" s="71"/>
      <c r="F1344" s="71"/>
    </row>
    <row r="1345" spans="1:6">
      <c r="A1345" s="67"/>
      <c r="B1345" s="68"/>
      <c r="C1345" s="69"/>
      <c r="D1345" s="70"/>
      <c r="E1345" s="71"/>
      <c r="F1345" s="71"/>
    </row>
    <row r="1346" spans="1:6">
      <c r="A1346" s="67"/>
      <c r="B1346" s="68"/>
      <c r="C1346" s="69"/>
      <c r="D1346" s="70"/>
      <c r="E1346" s="71"/>
      <c r="F1346" s="71"/>
    </row>
    <row r="1347" spans="1:6">
      <c r="A1347" s="67"/>
      <c r="B1347" s="68"/>
      <c r="C1347" s="69"/>
      <c r="D1347" s="70"/>
      <c r="E1347" s="71"/>
      <c r="F1347" s="71"/>
    </row>
    <row r="1348" spans="1:6">
      <c r="A1348" s="67"/>
      <c r="B1348" s="68"/>
      <c r="C1348" s="69"/>
      <c r="D1348" s="70"/>
      <c r="E1348" s="71"/>
      <c r="F1348" s="71"/>
    </row>
    <row r="1349" spans="1:6">
      <c r="A1349" s="199"/>
      <c r="B1349" s="200"/>
      <c r="C1349" s="201"/>
      <c r="D1349" s="202"/>
      <c r="E1349" s="203"/>
      <c r="F1349" s="204"/>
    </row>
    <row r="1350" spans="1:6">
      <c r="A1350" s="199"/>
      <c r="B1350" s="200"/>
      <c r="C1350" s="201"/>
      <c r="D1350" s="202"/>
      <c r="E1350" s="203"/>
      <c r="F1350" s="204"/>
    </row>
    <row r="1351" spans="1:6">
      <c r="A1351" s="199"/>
      <c r="B1351" s="200"/>
      <c r="C1351" s="201"/>
      <c r="D1351" s="202"/>
      <c r="E1351" s="203"/>
      <c r="F1351" s="204"/>
    </row>
    <row r="1352" spans="1:6">
      <c r="A1352" s="199"/>
      <c r="B1352" s="200"/>
      <c r="C1352" s="201"/>
      <c r="D1352" s="202"/>
      <c r="E1352" s="203"/>
      <c r="F1352" s="204"/>
    </row>
    <row r="1353" spans="1:6">
      <c r="A1353" s="199"/>
      <c r="B1353" s="200"/>
      <c r="C1353" s="201"/>
      <c r="D1353" s="202"/>
      <c r="E1353" s="203"/>
      <c r="F1353" s="204"/>
    </row>
    <row r="1354" spans="1:6">
      <c r="A1354" s="199"/>
      <c r="B1354" s="200"/>
      <c r="C1354" s="201"/>
      <c r="D1354" s="202"/>
      <c r="E1354" s="203"/>
      <c r="F1354" s="204"/>
    </row>
    <row r="1355" spans="1:6" ht="26.25" customHeight="1">
      <c r="A1355" s="655" t="s">
        <v>777</v>
      </c>
      <c r="B1355" s="655"/>
      <c r="C1355" s="655"/>
      <c r="D1355" s="655"/>
      <c r="E1355" s="655"/>
      <c r="F1355" s="655"/>
    </row>
    <row r="1356" spans="1:6">
      <c r="A1356" s="199"/>
      <c r="B1356" s="200"/>
      <c r="C1356" s="201"/>
      <c r="D1356" s="202"/>
      <c r="E1356" s="203"/>
      <c r="F1356" s="204"/>
    </row>
    <row r="1357" spans="1:6">
      <c r="A1357" s="199"/>
      <c r="B1357" s="200"/>
      <c r="C1357" s="201"/>
      <c r="D1357" s="202"/>
      <c r="E1357" s="203"/>
      <c r="F1357" s="204"/>
    </row>
    <row r="1358" spans="1:6">
      <c r="A1358" s="199"/>
      <c r="B1358" s="200"/>
      <c r="C1358" s="201"/>
      <c r="D1358" s="202"/>
      <c r="E1358" s="203"/>
      <c r="F1358" s="204"/>
    </row>
    <row r="1359" spans="1:6" ht="15.75">
      <c r="A1359" s="11"/>
      <c r="B1359" s="17" t="s">
        <v>8</v>
      </c>
      <c r="C1359" s="495" t="s">
        <v>9</v>
      </c>
      <c r="D1359" s="495"/>
      <c r="E1359" s="495"/>
      <c r="F1359" s="495"/>
    </row>
    <row r="1360" spans="1:6">
      <c r="A1360" s="11"/>
      <c r="B1360" s="17"/>
    </row>
    <row r="1361" spans="1:6" ht="15.75" customHeight="1">
      <c r="A1361" s="11"/>
      <c r="B1361" s="17" t="s">
        <v>10</v>
      </c>
      <c r="C1361" s="649" t="s">
        <v>11</v>
      </c>
      <c r="D1361" s="649"/>
      <c r="E1361" s="649"/>
      <c r="F1361" s="649"/>
    </row>
    <row r="1362" spans="1:6" ht="15.75">
      <c r="A1362" s="11"/>
      <c r="B1362" s="17"/>
      <c r="C1362" s="18"/>
      <c r="D1362" s="19"/>
      <c r="E1362" s="20"/>
      <c r="F1362" s="21"/>
    </row>
    <row r="1363" spans="1:6" ht="15.75" customHeight="1">
      <c r="A1363" s="11"/>
      <c r="B1363" s="17" t="s">
        <v>12</v>
      </c>
      <c r="C1363" s="649" t="s">
        <v>13</v>
      </c>
      <c r="D1363" s="649"/>
      <c r="E1363" s="649"/>
      <c r="F1363" s="649"/>
    </row>
    <row r="1364" spans="1:6" ht="15.75">
      <c r="A1364" s="11"/>
      <c r="B1364" s="17"/>
      <c r="C1364" s="18"/>
      <c r="D1364" s="19"/>
      <c r="E1364" s="20"/>
      <c r="F1364" s="21"/>
    </row>
    <row r="1365" spans="1:6" ht="15.75" customHeight="1">
      <c r="A1365" s="11"/>
      <c r="B1365" s="17" t="s">
        <v>14</v>
      </c>
      <c r="C1365" s="649" t="s">
        <v>15</v>
      </c>
      <c r="D1365" s="649"/>
      <c r="E1365" s="649"/>
      <c r="F1365" s="649"/>
    </row>
    <row r="1366" spans="1:6" ht="15.75">
      <c r="A1366" s="11"/>
      <c r="B1366" s="17"/>
      <c r="C1366" s="18"/>
      <c r="D1366" s="19"/>
      <c r="E1366" s="20"/>
      <c r="F1366" s="21"/>
    </row>
    <row r="1367" spans="1:6" ht="15.75">
      <c r="A1367" s="11"/>
      <c r="B1367" s="17"/>
      <c r="C1367" s="496"/>
      <c r="D1367" s="496"/>
      <c r="E1367" s="496"/>
      <c r="F1367" s="496"/>
    </row>
    <row r="1368" spans="1:6" ht="15.75">
      <c r="A1368" s="11"/>
      <c r="B1368" s="17"/>
      <c r="C1368" s="18"/>
      <c r="D1368" s="19"/>
      <c r="E1368" s="20"/>
      <c r="F1368" s="21"/>
    </row>
    <row r="1369" spans="1:6" ht="15.75">
      <c r="A1369" s="11"/>
      <c r="B1369" s="17"/>
      <c r="C1369" s="18"/>
      <c r="D1369" s="19"/>
      <c r="E1369" s="20"/>
      <c r="F1369" s="21"/>
    </row>
    <row r="1370" spans="1:6" ht="15.75">
      <c r="A1370" s="11"/>
      <c r="B1370" s="17" t="s">
        <v>16</v>
      </c>
      <c r="C1370" s="18"/>
      <c r="D1370" s="19"/>
      <c r="E1370" s="20"/>
      <c r="F1370" s="21"/>
    </row>
    <row r="1371" spans="1:6">
      <c r="A1371" s="199"/>
      <c r="B1371" s="200"/>
      <c r="C1371" s="201"/>
      <c r="D1371" s="202"/>
      <c r="E1371" s="203"/>
      <c r="F1371" s="204"/>
    </row>
    <row r="1372" spans="1:6">
      <c r="A1372" s="199"/>
      <c r="B1372" s="200"/>
      <c r="C1372" s="201"/>
      <c r="D1372" s="202"/>
      <c r="E1372" s="203"/>
      <c r="F1372" s="204"/>
    </row>
    <row r="1373" spans="1:6" ht="156.75" customHeight="1">
      <c r="B1373" s="497" t="s">
        <v>832</v>
      </c>
      <c r="C1373" s="497"/>
      <c r="D1373" s="497"/>
      <c r="E1373" s="497"/>
      <c r="F1373" s="497"/>
    </row>
    <row r="1375" spans="1:6" ht="15.75">
      <c r="A1375" s="216"/>
      <c r="B1375" s="361"/>
      <c r="C1375" s="362"/>
      <c r="D1375" s="362"/>
      <c r="E1375" s="363"/>
      <c r="F1375" s="217"/>
    </row>
    <row r="1376" spans="1:6" ht="15.75">
      <c r="A1376" s="216"/>
      <c r="B1376" s="361"/>
      <c r="C1376" s="362"/>
      <c r="D1376" s="362"/>
      <c r="E1376" s="363"/>
      <c r="F1376" s="217"/>
    </row>
    <row r="1377" spans="1:6" ht="30">
      <c r="A1377" s="216"/>
      <c r="B1377" s="364"/>
      <c r="C1377" s="365" t="s">
        <v>587</v>
      </c>
      <c r="D1377" s="365" t="s">
        <v>65</v>
      </c>
      <c r="E1377" s="366" t="s">
        <v>588</v>
      </c>
      <c r="F1377" s="366" t="s">
        <v>589</v>
      </c>
    </row>
    <row r="1378" spans="1:6" ht="15.75">
      <c r="A1378" s="216"/>
      <c r="B1378" s="367"/>
      <c r="C1378" s="225"/>
      <c r="D1378" s="225"/>
      <c r="E1378" s="217"/>
      <c r="F1378" s="217"/>
    </row>
    <row r="1379" spans="1:6" ht="15.75">
      <c r="A1379" s="216" t="s">
        <v>590</v>
      </c>
      <c r="B1379" s="368" t="s">
        <v>591</v>
      </c>
      <c r="C1379" s="225"/>
      <c r="D1379" s="225"/>
      <c r="E1379" s="217"/>
      <c r="F1379" s="255"/>
    </row>
    <row r="1380" spans="1:6" ht="15.75">
      <c r="A1380" s="216"/>
      <c r="B1380" s="368"/>
      <c r="C1380" s="225"/>
      <c r="D1380" s="225"/>
      <c r="E1380" s="217"/>
      <c r="F1380" s="255"/>
    </row>
    <row r="1381" spans="1:6" ht="55.5" customHeight="1">
      <c r="A1381" s="216" t="s">
        <v>18</v>
      </c>
      <c r="B1381" s="605" t="s">
        <v>592</v>
      </c>
      <c r="C1381" s="225" t="s">
        <v>68</v>
      </c>
      <c r="D1381" s="225">
        <v>1</v>
      </c>
      <c r="E1381" s="600"/>
      <c r="F1381" s="218"/>
    </row>
    <row r="1382" spans="1:6" ht="15.75">
      <c r="A1382" s="216" t="s">
        <v>593</v>
      </c>
      <c r="B1382" s="369" t="s">
        <v>594</v>
      </c>
      <c r="C1382" s="370" t="s">
        <v>68</v>
      </c>
      <c r="D1382" s="370">
        <v>1</v>
      </c>
      <c r="E1382" s="601"/>
      <c r="F1382" s="372"/>
    </row>
    <row r="1383" spans="1:6" ht="15.75">
      <c r="A1383" s="216" t="s">
        <v>593</v>
      </c>
      <c r="B1383" s="373" t="s">
        <v>595</v>
      </c>
      <c r="C1383" s="374" t="s">
        <v>68</v>
      </c>
      <c r="D1383" s="374">
        <v>1</v>
      </c>
      <c r="E1383" s="602"/>
      <c r="F1383" s="376"/>
    </row>
    <row r="1384" spans="1:6" ht="15.75">
      <c r="A1384" s="216" t="s">
        <v>593</v>
      </c>
      <c r="B1384" s="377" t="s">
        <v>596</v>
      </c>
      <c r="C1384" s="370" t="s">
        <v>68</v>
      </c>
      <c r="D1384" s="370">
        <v>4</v>
      </c>
      <c r="E1384" s="601"/>
      <c r="F1384" s="371"/>
    </row>
    <row r="1385" spans="1:6" ht="15.75">
      <c r="A1385" s="216" t="s">
        <v>593</v>
      </c>
      <c r="B1385" s="377" t="s">
        <v>597</v>
      </c>
      <c r="C1385" s="370" t="s">
        <v>68</v>
      </c>
      <c r="D1385" s="370">
        <v>7</v>
      </c>
      <c r="E1385" s="601"/>
      <c r="F1385" s="371"/>
    </row>
    <row r="1386" spans="1:6" ht="15.75">
      <c r="A1386" s="216" t="s">
        <v>593</v>
      </c>
      <c r="B1386" s="378" t="s">
        <v>598</v>
      </c>
      <c r="C1386" s="370" t="s">
        <v>322</v>
      </c>
      <c r="D1386" s="379">
        <v>1</v>
      </c>
      <c r="E1386" s="601"/>
      <c r="F1386" s="371"/>
    </row>
    <row r="1387" spans="1:6" ht="15.75">
      <c r="A1387" s="216"/>
      <c r="B1387" s="380" t="s">
        <v>599</v>
      </c>
      <c r="C1387" s="381" t="s">
        <v>581</v>
      </c>
      <c r="D1387" s="381">
        <v>1</v>
      </c>
      <c r="E1387" s="575"/>
      <c r="F1387" s="382">
        <f>D1387*E1387</f>
        <v>0</v>
      </c>
    </row>
    <row r="1388" spans="1:6" ht="15.75">
      <c r="A1388" s="216"/>
      <c r="B1388" s="367"/>
      <c r="C1388" s="265"/>
      <c r="D1388" s="265"/>
      <c r="E1388" s="576"/>
      <c r="F1388" s="383"/>
    </row>
    <row r="1389" spans="1:6" ht="162.75" customHeight="1">
      <c r="A1389" s="216" t="s">
        <v>21</v>
      </c>
      <c r="B1389" s="608" t="s">
        <v>600</v>
      </c>
      <c r="C1389" s="384" t="s">
        <v>68</v>
      </c>
      <c r="D1389" s="384">
        <v>1</v>
      </c>
      <c r="E1389" s="603"/>
      <c r="F1389" s="385"/>
    </row>
    <row r="1390" spans="1:6" ht="15.75">
      <c r="A1390" s="216" t="s">
        <v>593</v>
      </c>
      <c r="B1390" s="369" t="s">
        <v>594</v>
      </c>
      <c r="C1390" s="370" t="s">
        <v>68</v>
      </c>
      <c r="D1390" s="370">
        <v>1</v>
      </c>
      <c r="E1390" s="601"/>
      <c r="F1390" s="372"/>
    </row>
    <row r="1391" spans="1:6" ht="15.75">
      <c r="A1391" s="216" t="s">
        <v>593</v>
      </c>
      <c r="B1391" s="373" t="s">
        <v>595</v>
      </c>
      <c r="C1391" s="374" t="s">
        <v>68</v>
      </c>
      <c r="D1391" s="374">
        <v>1</v>
      </c>
      <c r="E1391" s="602"/>
      <c r="F1391" s="376"/>
    </row>
    <row r="1392" spans="1:6" ht="15.75">
      <c r="A1392" s="216" t="s">
        <v>593</v>
      </c>
      <c r="B1392" s="377" t="s">
        <v>596</v>
      </c>
      <c r="C1392" s="370" t="s">
        <v>68</v>
      </c>
      <c r="D1392" s="370">
        <v>18</v>
      </c>
      <c r="E1392" s="601"/>
      <c r="F1392" s="371"/>
    </row>
    <row r="1393" spans="1:6" ht="15.75">
      <c r="A1393" s="216" t="s">
        <v>593</v>
      </c>
      <c r="B1393" s="377" t="s">
        <v>597</v>
      </c>
      <c r="C1393" s="370" t="s">
        <v>68</v>
      </c>
      <c r="D1393" s="370">
        <v>15</v>
      </c>
      <c r="E1393" s="601"/>
      <c r="F1393" s="371"/>
    </row>
    <row r="1394" spans="1:6" ht="15.75">
      <c r="A1394" s="216" t="s">
        <v>593</v>
      </c>
      <c r="B1394" s="377" t="s">
        <v>601</v>
      </c>
      <c r="C1394" s="370" t="s">
        <v>68</v>
      </c>
      <c r="D1394" s="370">
        <v>6</v>
      </c>
      <c r="E1394" s="601"/>
      <c r="F1394" s="371"/>
    </row>
    <row r="1395" spans="1:6" ht="15.75">
      <c r="A1395" s="216" t="s">
        <v>593</v>
      </c>
      <c r="B1395" s="378" t="s">
        <v>598</v>
      </c>
      <c r="C1395" s="370" t="s">
        <v>322</v>
      </c>
      <c r="D1395" s="379">
        <v>1</v>
      </c>
      <c r="E1395" s="601"/>
      <c r="F1395" s="371"/>
    </row>
    <row r="1396" spans="1:6" ht="15.75">
      <c r="A1396" s="216"/>
      <c r="B1396" s="380" t="s">
        <v>602</v>
      </c>
      <c r="C1396" s="381" t="s">
        <v>581</v>
      </c>
      <c r="D1396" s="381">
        <v>1</v>
      </c>
      <c r="E1396" s="575"/>
      <c r="F1396" s="382">
        <f>D1396*E1396</f>
        <v>0</v>
      </c>
    </row>
    <row r="1397" spans="1:6" ht="15.75">
      <c r="A1397" s="216"/>
      <c r="B1397" s="367"/>
      <c r="C1397" s="265"/>
      <c r="D1397" s="265"/>
      <c r="E1397" s="576"/>
      <c r="F1397" s="383"/>
    </row>
    <row r="1398" spans="1:6" ht="157.5">
      <c r="A1398" s="216" t="s">
        <v>22</v>
      </c>
      <c r="B1398" s="608" t="s">
        <v>603</v>
      </c>
      <c r="C1398" s="384" t="s">
        <v>68</v>
      </c>
      <c r="D1398" s="384">
        <v>1</v>
      </c>
      <c r="E1398" s="603"/>
      <c r="F1398" s="385"/>
    </row>
    <row r="1399" spans="1:6" ht="15.75">
      <c r="A1399" s="216" t="s">
        <v>593</v>
      </c>
      <c r="B1399" s="369" t="s">
        <v>604</v>
      </c>
      <c r="C1399" s="370" t="s">
        <v>68</v>
      </c>
      <c r="D1399" s="370">
        <v>1</v>
      </c>
      <c r="E1399" s="601"/>
      <c r="F1399" s="372"/>
    </row>
    <row r="1400" spans="1:6" ht="15.75">
      <c r="A1400" s="216" t="s">
        <v>593</v>
      </c>
      <c r="B1400" s="369" t="s">
        <v>605</v>
      </c>
      <c r="C1400" s="370" t="s">
        <v>68</v>
      </c>
      <c r="D1400" s="370">
        <v>3</v>
      </c>
      <c r="E1400" s="601"/>
      <c r="F1400" s="372"/>
    </row>
    <row r="1401" spans="1:6" ht="15.75">
      <c r="A1401" s="216" t="s">
        <v>593</v>
      </c>
      <c r="B1401" s="373" t="s">
        <v>595</v>
      </c>
      <c r="C1401" s="374" t="s">
        <v>68</v>
      </c>
      <c r="D1401" s="374">
        <v>1</v>
      </c>
      <c r="E1401" s="602"/>
      <c r="F1401" s="376"/>
    </row>
    <row r="1402" spans="1:6" ht="15.75">
      <c r="A1402" s="216" t="s">
        <v>593</v>
      </c>
      <c r="B1402" s="377" t="s">
        <v>606</v>
      </c>
      <c r="C1402" s="370" t="s">
        <v>68</v>
      </c>
      <c r="D1402" s="370">
        <v>2</v>
      </c>
      <c r="E1402" s="601"/>
      <c r="F1402" s="372"/>
    </row>
    <row r="1403" spans="1:6" ht="15.75">
      <c r="A1403" s="216" t="s">
        <v>593</v>
      </c>
      <c r="B1403" s="377" t="s">
        <v>607</v>
      </c>
      <c r="C1403" s="370" t="s">
        <v>68</v>
      </c>
      <c r="D1403" s="370">
        <v>3</v>
      </c>
      <c r="E1403" s="601"/>
      <c r="F1403" s="372"/>
    </row>
    <row r="1404" spans="1:6" ht="15.75">
      <c r="A1404" s="216" t="s">
        <v>593</v>
      </c>
      <c r="B1404" s="377" t="s">
        <v>601</v>
      </c>
      <c r="C1404" s="370" t="s">
        <v>68</v>
      </c>
      <c r="D1404" s="370">
        <v>1</v>
      </c>
      <c r="E1404" s="601"/>
      <c r="F1404" s="371"/>
    </row>
    <row r="1405" spans="1:6" ht="15.75">
      <c r="A1405" s="216" t="s">
        <v>593</v>
      </c>
      <c r="B1405" s="378" t="s">
        <v>598</v>
      </c>
      <c r="C1405" s="370" t="s">
        <v>322</v>
      </c>
      <c r="D1405" s="379">
        <v>1</v>
      </c>
      <c r="E1405" s="601"/>
      <c r="F1405" s="371"/>
    </row>
    <row r="1406" spans="1:6" ht="15.75">
      <c r="A1406" s="216"/>
      <c r="B1406" s="380" t="s">
        <v>608</v>
      </c>
      <c r="C1406" s="381" t="s">
        <v>581</v>
      </c>
      <c r="D1406" s="381">
        <v>1</v>
      </c>
      <c r="E1406" s="575"/>
      <c r="F1406" s="382">
        <f>D1406*E1406</f>
        <v>0</v>
      </c>
    </row>
    <row r="1407" spans="1:6" ht="15.75">
      <c r="A1407" s="216"/>
      <c r="B1407" s="378"/>
      <c r="C1407" s="225"/>
      <c r="D1407" s="225"/>
      <c r="E1407" s="542"/>
      <c r="F1407" s="218"/>
    </row>
    <row r="1408" spans="1:6" ht="15.75">
      <c r="A1408" s="216"/>
      <c r="B1408" s="378"/>
      <c r="C1408" s="225"/>
      <c r="D1408" s="225"/>
      <c r="E1408" s="542"/>
      <c r="F1408" s="218"/>
    </row>
    <row r="1409" spans="1:6" ht="16.5" thickBot="1">
      <c r="A1409" s="386"/>
      <c r="B1409" s="387" t="s">
        <v>591</v>
      </c>
      <c r="C1409" s="388"/>
      <c r="D1409" s="388"/>
      <c r="E1409" s="577"/>
      <c r="F1409" s="389">
        <f>SUM(F1381:F1408)</f>
        <v>0</v>
      </c>
    </row>
    <row r="1410" spans="1:6" ht="16.5" thickTop="1">
      <c r="A1410" s="216"/>
      <c r="B1410" s="367"/>
      <c r="C1410" s="225"/>
      <c r="D1410" s="225"/>
      <c r="E1410" s="542"/>
      <c r="F1410" s="218"/>
    </row>
    <row r="1411" spans="1:6" ht="15.75">
      <c r="A1411" s="216"/>
      <c r="B1411" s="367"/>
      <c r="C1411" s="225"/>
      <c r="D1411" s="225"/>
      <c r="E1411" s="542"/>
      <c r="F1411" s="218"/>
    </row>
    <row r="1412" spans="1:6" ht="15.75">
      <c r="A1412" s="216" t="s">
        <v>609</v>
      </c>
      <c r="B1412" s="367" t="s">
        <v>610</v>
      </c>
      <c r="C1412" s="225"/>
      <c r="D1412" s="225"/>
      <c r="E1412" s="542"/>
      <c r="F1412" s="218"/>
    </row>
    <row r="1413" spans="1:6" ht="15.75">
      <c r="A1413" s="216"/>
      <c r="B1413" s="378"/>
      <c r="C1413" s="225"/>
      <c r="D1413" s="225"/>
      <c r="E1413" s="542"/>
      <c r="F1413" s="218"/>
    </row>
    <row r="1414" spans="1:6" ht="15.75">
      <c r="A1414" s="216" t="s">
        <v>18</v>
      </c>
      <c r="B1414" s="378" t="s">
        <v>611</v>
      </c>
      <c r="C1414" s="225"/>
      <c r="D1414" s="225"/>
      <c r="E1414" s="542"/>
      <c r="F1414" s="218"/>
    </row>
    <row r="1415" spans="1:6" ht="15.75">
      <c r="A1415" s="390" t="s">
        <v>593</v>
      </c>
      <c r="B1415" s="391" t="s">
        <v>612</v>
      </c>
      <c r="C1415" s="392" t="s">
        <v>322</v>
      </c>
      <c r="D1415" s="392">
        <v>10</v>
      </c>
      <c r="E1415" s="578"/>
      <c r="F1415" s="375">
        <f>D1415*E1415</f>
        <v>0</v>
      </c>
    </row>
    <row r="1416" spans="1:6" ht="15.75">
      <c r="A1416" s="390" t="s">
        <v>593</v>
      </c>
      <c r="B1416" s="391" t="s">
        <v>613</v>
      </c>
      <c r="C1416" s="392" t="s">
        <v>322</v>
      </c>
      <c r="D1416" s="392">
        <v>125</v>
      </c>
      <c r="E1416" s="578"/>
      <c r="F1416" s="375">
        <f>D1416*E1416</f>
        <v>0</v>
      </c>
    </row>
    <row r="1417" spans="1:6" ht="15.75">
      <c r="A1417" s="216" t="s">
        <v>593</v>
      </c>
      <c r="B1417" s="391" t="s">
        <v>614</v>
      </c>
      <c r="C1417" s="392" t="s">
        <v>322</v>
      </c>
      <c r="D1417" s="374">
        <v>750</v>
      </c>
      <c r="E1417" s="574"/>
      <c r="F1417" s="375">
        <f>D1417*E1417</f>
        <v>0</v>
      </c>
    </row>
    <row r="1418" spans="1:6" ht="15.75">
      <c r="A1418" s="390"/>
      <c r="B1418" s="391"/>
      <c r="C1418" s="392"/>
      <c r="D1418" s="392"/>
      <c r="E1418" s="578"/>
      <c r="F1418" s="375"/>
    </row>
    <row r="1419" spans="1:6" ht="15.75">
      <c r="A1419" s="216" t="s">
        <v>21</v>
      </c>
      <c r="B1419" s="393" t="s">
        <v>615</v>
      </c>
      <c r="C1419" s="394"/>
      <c r="D1419" s="225"/>
      <c r="E1419" s="542"/>
      <c r="F1419" s="337"/>
    </row>
    <row r="1420" spans="1:6" ht="18">
      <c r="A1420" s="390" t="s">
        <v>593</v>
      </c>
      <c r="B1420" s="393" t="s">
        <v>616</v>
      </c>
      <c r="C1420" s="392" t="s">
        <v>322</v>
      </c>
      <c r="D1420" s="392">
        <v>14</v>
      </c>
      <c r="E1420" s="578"/>
      <c r="F1420" s="375">
        <f>D1420*E1420</f>
        <v>0</v>
      </c>
    </row>
    <row r="1421" spans="1:6" ht="18">
      <c r="A1421" s="390" t="s">
        <v>593</v>
      </c>
      <c r="B1421" s="393" t="s">
        <v>617</v>
      </c>
      <c r="C1421" s="392" t="s">
        <v>322</v>
      </c>
      <c r="D1421" s="392">
        <v>25</v>
      </c>
      <c r="E1421" s="578"/>
      <c r="F1421" s="375">
        <f t="shared" ref="F1421:F1430" si="10">D1421*E1421</f>
        <v>0</v>
      </c>
    </row>
    <row r="1422" spans="1:6" ht="18">
      <c r="A1422" s="390" t="s">
        <v>593</v>
      </c>
      <c r="B1422" s="393" t="s">
        <v>618</v>
      </c>
      <c r="C1422" s="392" t="s">
        <v>322</v>
      </c>
      <c r="D1422" s="392">
        <v>90</v>
      </c>
      <c r="E1422" s="578"/>
      <c r="F1422" s="375">
        <f t="shared" si="10"/>
        <v>0</v>
      </c>
    </row>
    <row r="1423" spans="1:6" ht="18">
      <c r="A1423" s="390" t="s">
        <v>593</v>
      </c>
      <c r="B1423" s="393" t="s">
        <v>619</v>
      </c>
      <c r="C1423" s="392" t="s">
        <v>322</v>
      </c>
      <c r="D1423" s="392">
        <v>15</v>
      </c>
      <c r="E1423" s="578"/>
      <c r="F1423" s="375">
        <f t="shared" si="10"/>
        <v>0</v>
      </c>
    </row>
    <row r="1424" spans="1:6" ht="18">
      <c r="A1424" s="390" t="s">
        <v>593</v>
      </c>
      <c r="B1424" s="393" t="s">
        <v>620</v>
      </c>
      <c r="C1424" s="392" t="s">
        <v>322</v>
      </c>
      <c r="D1424" s="392">
        <v>10</v>
      </c>
      <c r="E1424" s="578"/>
      <c r="F1424" s="375">
        <f t="shared" si="10"/>
        <v>0</v>
      </c>
    </row>
    <row r="1425" spans="1:6" ht="18">
      <c r="A1425" s="390" t="s">
        <v>593</v>
      </c>
      <c r="B1425" s="393" t="s">
        <v>621</v>
      </c>
      <c r="C1425" s="392" t="s">
        <v>322</v>
      </c>
      <c r="D1425" s="392">
        <v>15</v>
      </c>
      <c r="E1425" s="578"/>
      <c r="F1425" s="375">
        <f t="shared" si="10"/>
        <v>0</v>
      </c>
    </row>
    <row r="1426" spans="1:6" ht="18">
      <c r="A1426" s="390" t="s">
        <v>593</v>
      </c>
      <c r="B1426" s="393" t="s">
        <v>622</v>
      </c>
      <c r="C1426" s="392" t="s">
        <v>322</v>
      </c>
      <c r="D1426" s="392">
        <v>10</v>
      </c>
      <c r="E1426" s="578"/>
      <c r="F1426" s="375">
        <f t="shared" si="10"/>
        <v>0</v>
      </c>
    </row>
    <row r="1427" spans="1:6" ht="18">
      <c r="A1427" s="390" t="s">
        <v>593</v>
      </c>
      <c r="B1427" s="393" t="s">
        <v>623</v>
      </c>
      <c r="C1427" s="392" t="s">
        <v>322</v>
      </c>
      <c r="D1427" s="392">
        <v>15</v>
      </c>
      <c r="E1427" s="578"/>
      <c r="F1427" s="375">
        <f t="shared" si="10"/>
        <v>0</v>
      </c>
    </row>
    <row r="1428" spans="1:6" ht="18">
      <c r="A1428" s="390" t="s">
        <v>593</v>
      </c>
      <c r="B1428" s="393" t="s">
        <v>624</v>
      </c>
      <c r="C1428" s="392" t="s">
        <v>322</v>
      </c>
      <c r="D1428" s="392">
        <v>950</v>
      </c>
      <c r="E1428" s="578"/>
      <c r="F1428" s="375">
        <f t="shared" si="10"/>
        <v>0</v>
      </c>
    </row>
    <row r="1429" spans="1:6" ht="18">
      <c r="A1429" s="390" t="s">
        <v>593</v>
      </c>
      <c r="B1429" s="393" t="s">
        <v>625</v>
      </c>
      <c r="C1429" s="392" t="s">
        <v>322</v>
      </c>
      <c r="D1429" s="392">
        <v>200</v>
      </c>
      <c r="E1429" s="578"/>
      <c r="F1429" s="375">
        <f t="shared" si="10"/>
        <v>0</v>
      </c>
    </row>
    <row r="1430" spans="1:6" ht="18">
      <c r="A1430" s="390" t="s">
        <v>593</v>
      </c>
      <c r="B1430" s="393" t="s">
        <v>626</v>
      </c>
      <c r="C1430" s="392" t="s">
        <v>322</v>
      </c>
      <c r="D1430" s="392">
        <v>25</v>
      </c>
      <c r="E1430" s="578"/>
      <c r="F1430" s="375">
        <f t="shared" si="10"/>
        <v>0</v>
      </c>
    </row>
    <row r="1431" spans="1:6" ht="15.75">
      <c r="A1431" s="327"/>
      <c r="B1431" s="327"/>
      <c r="C1431" s="327"/>
      <c r="D1431" s="327"/>
      <c r="E1431" s="579"/>
      <c r="F1431" s="395"/>
    </row>
    <row r="1432" spans="1:6" ht="15.75">
      <c r="A1432" s="390" t="s">
        <v>22</v>
      </c>
      <c r="B1432" s="393" t="s">
        <v>627</v>
      </c>
      <c r="C1432" s="396"/>
      <c r="D1432" s="396"/>
      <c r="E1432" s="580"/>
      <c r="F1432" s="397"/>
    </row>
    <row r="1433" spans="1:6" ht="18">
      <c r="A1433" s="390" t="s">
        <v>593</v>
      </c>
      <c r="B1433" s="393" t="s">
        <v>624</v>
      </c>
      <c r="C1433" s="392" t="s">
        <v>322</v>
      </c>
      <c r="D1433" s="392">
        <v>150</v>
      </c>
      <c r="E1433" s="578"/>
      <c r="F1433" s="375">
        <f>D1433*E1433</f>
        <v>0</v>
      </c>
    </row>
    <row r="1434" spans="1:6" ht="18">
      <c r="A1434" s="390" t="s">
        <v>593</v>
      </c>
      <c r="B1434" s="393" t="s">
        <v>625</v>
      </c>
      <c r="C1434" s="392" t="s">
        <v>322</v>
      </c>
      <c r="D1434" s="392">
        <v>50</v>
      </c>
      <c r="E1434" s="578"/>
      <c r="F1434" s="375">
        <f>D1434*E1434</f>
        <v>0</v>
      </c>
    </row>
    <row r="1435" spans="1:6" ht="15.75">
      <c r="A1435" s="390"/>
      <c r="B1435" s="393"/>
      <c r="C1435" s="392"/>
      <c r="D1435" s="392"/>
      <c r="E1435" s="578"/>
      <c r="F1435" s="375"/>
    </row>
    <row r="1436" spans="1:6" ht="15.75">
      <c r="A1436" s="390"/>
      <c r="B1436" s="393"/>
      <c r="C1436" s="394"/>
      <c r="D1436" s="396"/>
      <c r="E1436" s="542"/>
      <c r="F1436" s="218"/>
    </row>
    <row r="1437" spans="1:6" ht="15.75">
      <c r="A1437" s="390" t="s">
        <v>25</v>
      </c>
      <c r="B1437" s="393" t="s">
        <v>781</v>
      </c>
      <c r="C1437" s="394"/>
      <c r="D1437" s="396"/>
      <c r="E1437" s="542"/>
      <c r="F1437" s="218"/>
    </row>
    <row r="1438" spans="1:6" ht="15.75">
      <c r="A1438" s="390" t="s">
        <v>593</v>
      </c>
      <c r="B1438" s="393" t="s">
        <v>628</v>
      </c>
      <c r="C1438" s="392" t="s">
        <v>68</v>
      </c>
      <c r="D1438" s="392">
        <v>81</v>
      </c>
      <c r="E1438" s="574"/>
      <c r="F1438" s="375">
        <f>D1438*E1438</f>
        <v>0</v>
      </c>
    </row>
    <row r="1439" spans="1:6" ht="15.75">
      <c r="A1439" s="390" t="s">
        <v>593</v>
      </c>
      <c r="B1439" s="393" t="s">
        <v>629</v>
      </c>
      <c r="C1439" s="398" t="s">
        <v>68</v>
      </c>
      <c r="D1439" s="398">
        <v>1</v>
      </c>
      <c r="E1439" s="581"/>
      <c r="F1439" s="375">
        <f t="shared" ref="F1439:F1444" si="11">D1439*E1439</f>
        <v>0</v>
      </c>
    </row>
    <row r="1440" spans="1:6" ht="15.75">
      <c r="A1440" s="390" t="s">
        <v>593</v>
      </c>
      <c r="B1440" s="393" t="s">
        <v>630</v>
      </c>
      <c r="C1440" s="398" t="s">
        <v>68</v>
      </c>
      <c r="D1440" s="398">
        <v>1</v>
      </c>
      <c r="E1440" s="581"/>
      <c r="F1440" s="375">
        <f t="shared" si="11"/>
        <v>0</v>
      </c>
    </row>
    <row r="1441" spans="1:6" ht="15.75">
      <c r="A1441" s="390" t="s">
        <v>593</v>
      </c>
      <c r="B1441" s="393" t="s">
        <v>631</v>
      </c>
      <c r="C1441" s="398" t="s">
        <v>68</v>
      </c>
      <c r="D1441" s="398">
        <v>1</v>
      </c>
      <c r="E1441" s="581"/>
      <c r="F1441" s="375">
        <f t="shared" si="11"/>
        <v>0</v>
      </c>
    </row>
    <row r="1442" spans="1:6" ht="15.75">
      <c r="A1442" s="390" t="s">
        <v>593</v>
      </c>
      <c r="B1442" s="393" t="s">
        <v>632</v>
      </c>
      <c r="C1442" s="398" t="s">
        <v>68</v>
      </c>
      <c r="D1442" s="398">
        <v>40</v>
      </c>
      <c r="E1442" s="573"/>
      <c r="F1442" s="375">
        <f t="shared" si="11"/>
        <v>0</v>
      </c>
    </row>
    <row r="1443" spans="1:6" ht="15.75">
      <c r="A1443" s="390" t="s">
        <v>593</v>
      </c>
      <c r="B1443" s="393" t="s">
        <v>633</v>
      </c>
      <c r="C1443" s="398" t="s">
        <v>68</v>
      </c>
      <c r="D1443" s="398">
        <v>40</v>
      </c>
      <c r="E1443" s="573"/>
      <c r="F1443" s="375">
        <f t="shared" si="11"/>
        <v>0</v>
      </c>
    </row>
    <row r="1444" spans="1:6" ht="15.75">
      <c r="A1444" s="390" t="s">
        <v>593</v>
      </c>
      <c r="B1444" s="393" t="s">
        <v>634</v>
      </c>
      <c r="C1444" s="398" t="s">
        <v>68</v>
      </c>
      <c r="D1444" s="398">
        <v>40</v>
      </c>
      <c r="E1444" s="573"/>
      <c r="F1444" s="375">
        <f t="shared" si="11"/>
        <v>0</v>
      </c>
    </row>
    <row r="1445" spans="1:6" ht="15.75">
      <c r="A1445" s="390"/>
      <c r="B1445" s="393"/>
      <c r="C1445" s="394"/>
      <c r="D1445" s="396"/>
      <c r="E1445" s="542"/>
      <c r="F1445" s="218"/>
    </row>
    <row r="1446" spans="1:6" ht="15.75">
      <c r="A1446" s="390" t="s">
        <v>98</v>
      </c>
      <c r="B1446" s="399" t="s">
        <v>635</v>
      </c>
      <c r="C1446" s="392" t="s">
        <v>581</v>
      </c>
      <c r="D1446" s="392">
        <v>1</v>
      </c>
      <c r="E1446" s="574"/>
      <c r="F1446" s="375">
        <f>D1446*E1446</f>
        <v>0</v>
      </c>
    </row>
    <row r="1447" spans="1:6" ht="15.75">
      <c r="A1447" s="390"/>
      <c r="B1447" s="400"/>
      <c r="C1447" s="394"/>
      <c r="D1447" s="394"/>
      <c r="E1447" s="582"/>
      <c r="F1447" s="218"/>
    </row>
    <row r="1448" spans="1:6" ht="15.75">
      <c r="A1448" s="390" t="s">
        <v>26</v>
      </c>
      <c r="B1448" s="399" t="s">
        <v>636</v>
      </c>
      <c r="C1448" s="392" t="s">
        <v>581</v>
      </c>
      <c r="D1448" s="392">
        <v>1</v>
      </c>
      <c r="E1448" s="574"/>
      <c r="F1448" s="375">
        <f>D1448*E1448</f>
        <v>0</v>
      </c>
    </row>
    <row r="1449" spans="1:6" ht="15.75">
      <c r="A1449" s="327"/>
      <c r="B1449" s="399"/>
      <c r="C1449" s="394"/>
      <c r="D1449" s="396"/>
      <c r="E1449" s="542"/>
      <c r="F1449" s="337"/>
    </row>
    <row r="1450" spans="1:6" ht="15.75">
      <c r="A1450" s="390" t="s">
        <v>29</v>
      </c>
      <c r="B1450" s="399" t="s">
        <v>637</v>
      </c>
      <c r="C1450" s="392" t="s">
        <v>581</v>
      </c>
      <c r="D1450" s="392">
        <v>1</v>
      </c>
      <c r="E1450" s="574"/>
      <c r="F1450" s="375">
        <f>D1450*E1450</f>
        <v>0</v>
      </c>
    </row>
    <row r="1451" spans="1:6" ht="15.75">
      <c r="A1451" s="390"/>
      <c r="B1451" s="399"/>
      <c r="C1451" s="394"/>
      <c r="D1451" s="396"/>
      <c r="E1451" s="542"/>
      <c r="F1451" s="218"/>
    </row>
    <row r="1452" spans="1:6" ht="15.75">
      <c r="A1452" s="390" t="s">
        <v>31</v>
      </c>
      <c r="B1452" s="399" t="s">
        <v>638</v>
      </c>
      <c r="C1452" s="392" t="s">
        <v>68</v>
      </c>
      <c r="D1452" s="374">
        <v>20</v>
      </c>
      <c r="E1452" s="574"/>
      <c r="F1452" s="375">
        <f>D1452*E1452</f>
        <v>0</v>
      </c>
    </row>
    <row r="1453" spans="1:6" ht="15.75">
      <c r="A1453" s="390"/>
      <c r="B1453" s="399"/>
      <c r="C1453" s="394"/>
      <c r="D1453" s="396"/>
      <c r="E1453" s="542"/>
      <c r="F1453" s="337"/>
    </row>
    <row r="1454" spans="1:6" ht="31.5" customHeight="1">
      <c r="A1454" s="390" t="s">
        <v>33</v>
      </c>
      <c r="B1454" s="393" t="s">
        <v>639</v>
      </c>
      <c r="C1454" s="392" t="s">
        <v>581</v>
      </c>
      <c r="D1454" s="392">
        <v>1</v>
      </c>
      <c r="E1454" s="574"/>
      <c r="F1454" s="375">
        <f>D1454*E1454</f>
        <v>0</v>
      </c>
    </row>
    <row r="1455" spans="1:6" ht="15.75">
      <c r="A1455" s="390"/>
      <c r="B1455" s="399"/>
      <c r="C1455" s="394"/>
      <c r="D1455" s="396"/>
      <c r="E1455" s="542"/>
      <c r="F1455" s="337"/>
    </row>
    <row r="1456" spans="1:6" ht="16.5" thickBot="1">
      <c r="A1456" s="402"/>
      <c r="B1456" s="387" t="s">
        <v>610</v>
      </c>
      <c r="C1456" s="403"/>
      <c r="D1456" s="403"/>
      <c r="E1456" s="577"/>
      <c r="F1456" s="389">
        <f>SUM(F1414:F1455)</f>
        <v>0</v>
      </c>
    </row>
    <row r="1457" spans="1:6" ht="16.5" thickTop="1">
      <c r="A1457" s="390"/>
      <c r="B1457" s="393"/>
      <c r="C1457" s="394"/>
      <c r="D1457" s="396"/>
      <c r="E1457" s="542"/>
      <c r="F1457" s="218"/>
    </row>
    <row r="1458" spans="1:6" ht="15.75">
      <c r="A1458" s="216"/>
      <c r="B1458" s="367"/>
      <c r="C1458" s="396"/>
      <c r="D1458" s="225"/>
      <c r="E1458" s="583"/>
      <c r="F1458" s="290"/>
    </row>
    <row r="1459" spans="1:6" ht="15.75">
      <c r="A1459" s="216" t="s">
        <v>640</v>
      </c>
      <c r="B1459" s="361" t="s">
        <v>641</v>
      </c>
      <c r="C1459" s="225"/>
      <c r="D1459" s="225"/>
      <c r="E1459" s="542"/>
      <c r="F1459" s="218"/>
    </row>
    <row r="1460" spans="1:6" ht="15.75">
      <c r="A1460" s="216"/>
      <c r="B1460" s="364"/>
      <c r="C1460" s="225"/>
      <c r="D1460" s="225"/>
      <c r="E1460" s="542"/>
      <c r="F1460" s="218"/>
    </row>
    <row r="1461" spans="1:6" ht="15.75">
      <c r="A1461" s="216" t="s">
        <v>18</v>
      </c>
      <c r="B1461" s="378" t="s">
        <v>642</v>
      </c>
      <c r="C1461" s="396"/>
      <c r="D1461" s="225"/>
      <c r="E1461" s="542"/>
      <c r="F1461" s="337"/>
    </row>
    <row r="1462" spans="1:6" ht="15.75">
      <c r="A1462" s="216" t="s">
        <v>593</v>
      </c>
      <c r="B1462" s="393" t="s">
        <v>643</v>
      </c>
      <c r="C1462" s="392" t="s">
        <v>322</v>
      </c>
      <c r="D1462" s="374">
        <v>300</v>
      </c>
      <c r="E1462" s="574"/>
      <c r="F1462" s="375">
        <f>D1462*E1462</f>
        <v>0</v>
      </c>
    </row>
    <row r="1463" spans="1:6" ht="15.75">
      <c r="A1463" s="216" t="s">
        <v>593</v>
      </c>
      <c r="B1463" s="393" t="s">
        <v>644</v>
      </c>
      <c r="C1463" s="392" t="s">
        <v>322</v>
      </c>
      <c r="D1463" s="374">
        <v>400</v>
      </c>
      <c r="E1463" s="574"/>
      <c r="F1463" s="375">
        <f>D1463*E1463</f>
        <v>0</v>
      </c>
    </row>
    <row r="1464" spans="1:6" ht="15.75">
      <c r="A1464" s="390"/>
      <c r="B1464" s="393"/>
      <c r="C1464" s="394"/>
      <c r="D1464" s="396"/>
      <c r="E1464" s="580"/>
      <c r="F1464" s="404"/>
    </row>
    <row r="1465" spans="1:6" ht="15.75">
      <c r="A1465" s="216" t="s">
        <v>21</v>
      </c>
      <c r="B1465" s="393" t="s">
        <v>615</v>
      </c>
      <c r="C1465" s="394"/>
      <c r="D1465" s="225"/>
      <c r="E1465" s="542"/>
      <c r="F1465" s="337"/>
    </row>
    <row r="1466" spans="1:6" ht="18">
      <c r="A1466" s="216" t="s">
        <v>593</v>
      </c>
      <c r="B1466" s="393" t="s">
        <v>645</v>
      </c>
      <c r="C1466" s="392" t="s">
        <v>322</v>
      </c>
      <c r="D1466" s="374">
        <v>150</v>
      </c>
      <c r="E1466" s="574"/>
      <c r="F1466" s="375">
        <f>D1466*E1466</f>
        <v>0</v>
      </c>
    </row>
    <row r="1467" spans="1:6" ht="18">
      <c r="A1467" s="216" t="s">
        <v>593</v>
      </c>
      <c r="B1467" s="393" t="s">
        <v>646</v>
      </c>
      <c r="C1467" s="392" t="s">
        <v>322</v>
      </c>
      <c r="D1467" s="374">
        <v>550</v>
      </c>
      <c r="E1467" s="574"/>
      <c r="F1467" s="375">
        <f>D1467*E1467</f>
        <v>0</v>
      </c>
    </row>
    <row r="1468" spans="1:6" ht="15.75">
      <c r="A1468" s="216"/>
      <c r="B1468" s="393"/>
      <c r="C1468" s="396"/>
      <c r="D1468" s="225"/>
      <c r="E1468" s="542"/>
      <c r="F1468" s="218"/>
    </row>
    <row r="1469" spans="1:6" ht="15.75">
      <c r="A1469" s="390" t="s">
        <v>22</v>
      </c>
      <c r="B1469" s="405" t="s">
        <v>647</v>
      </c>
      <c r="C1469" s="394"/>
      <c r="D1469" s="396"/>
      <c r="E1469" s="580"/>
      <c r="F1469" s="397"/>
    </row>
    <row r="1470" spans="1:6" ht="18">
      <c r="A1470" s="216"/>
      <c r="B1470" s="393" t="s">
        <v>625</v>
      </c>
      <c r="C1470" s="392" t="s">
        <v>322</v>
      </c>
      <c r="D1470" s="392">
        <v>600</v>
      </c>
      <c r="E1470" s="578"/>
      <c r="F1470" s="375">
        <f>D1470*E1470</f>
        <v>0</v>
      </c>
    </row>
    <row r="1471" spans="1:6" ht="15.75">
      <c r="A1471" s="390"/>
      <c r="B1471" s="393"/>
      <c r="C1471" s="396"/>
      <c r="D1471" s="396"/>
      <c r="E1471" s="580"/>
      <c r="F1471" s="397"/>
    </row>
    <row r="1472" spans="1:6" ht="30">
      <c r="A1472" s="390" t="s">
        <v>25</v>
      </c>
      <c r="B1472" s="406" t="s">
        <v>855</v>
      </c>
      <c r="C1472" s="396"/>
      <c r="D1472" s="396"/>
      <c r="E1472" s="580"/>
      <c r="F1472" s="397"/>
    </row>
    <row r="1473" spans="1:6" ht="15.75">
      <c r="A1473" s="390" t="s">
        <v>593</v>
      </c>
      <c r="B1473" s="406" t="s">
        <v>648</v>
      </c>
      <c r="C1473" s="392" t="s">
        <v>322</v>
      </c>
      <c r="D1473" s="392">
        <v>600</v>
      </c>
      <c r="E1473" s="574"/>
      <c r="F1473" s="407">
        <f>E1473*D1473</f>
        <v>0</v>
      </c>
    </row>
    <row r="1474" spans="1:6" ht="15.75">
      <c r="A1474" s="408" t="s">
        <v>593</v>
      </c>
      <c r="B1474" s="409" t="s">
        <v>649</v>
      </c>
      <c r="C1474" s="410" t="s">
        <v>322</v>
      </c>
      <c r="D1474" s="410">
        <v>600</v>
      </c>
      <c r="E1474" s="574"/>
      <c r="F1474" s="407">
        <f>E1474*D1474</f>
        <v>0</v>
      </c>
    </row>
    <row r="1475" spans="1:6" ht="15.75">
      <c r="A1475" s="408"/>
      <c r="B1475" s="409"/>
      <c r="C1475" s="411"/>
      <c r="D1475" s="411"/>
      <c r="E1475" s="542"/>
      <c r="F1475" s="412"/>
    </row>
    <row r="1476" spans="1:6" ht="15.75">
      <c r="A1476" s="390" t="s">
        <v>98</v>
      </c>
      <c r="B1476" s="393" t="s">
        <v>650</v>
      </c>
      <c r="C1476" s="396"/>
      <c r="D1476" s="396"/>
      <c r="E1476" s="580"/>
      <c r="F1476" s="397"/>
    </row>
    <row r="1477" spans="1:6" ht="15.75">
      <c r="A1477" s="390" t="s">
        <v>593</v>
      </c>
      <c r="B1477" s="393" t="s">
        <v>651</v>
      </c>
      <c r="C1477" s="392" t="s">
        <v>68</v>
      </c>
      <c r="D1477" s="392">
        <v>2</v>
      </c>
      <c r="E1477" s="578"/>
      <c r="F1477" s="375">
        <f t="shared" ref="F1477:F1482" si="12">D1477*E1477</f>
        <v>0</v>
      </c>
    </row>
    <row r="1478" spans="1:6" ht="15.75">
      <c r="A1478" s="390" t="s">
        <v>593</v>
      </c>
      <c r="B1478" s="393" t="s">
        <v>652</v>
      </c>
      <c r="C1478" s="392" t="s">
        <v>68</v>
      </c>
      <c r="D1478" s="392">
        <v>4</v>
      </c>
      <c r="E1478" s="578"/>
      <c r="F1478" s="375">
        <f t="shared" si="12"/>
        <v>0</v>
      </c>
    </row>
    <row r="1479" spans="1:6" ht="15.75">
      <c r="A1479" s="390" t="s">
        <v>593</v>
      </c>
      <c r="B1479" s="393" t="s">
        <v>653</v>
      </c>
      <c r="C1479" s="396" t="s">
        <v>68</v>
      </c>
      <c r="D1479" s="396">
        <v>10</v>
      </c>
      <c r="E1479" s="580"/>
      <c r="F1479" s="375">
        <f t="shared" si="12"/>
        <v>0</v>
      </c>
    </row>
    <row r="1480" spans="1:6" ht="15.75">
      <c r="A1480" s="390" t="s">
        <v>593</v>
      </c>
      <c r="B1480" s="393" t="s">
        <v>654</v>
      </c>
      <c r="C1480" s="398" t="s">
        <v>68</v>
      </c>
      <c r="D1480" s="398">
        <v>14</v>
      </c>
      <c r="E1480" s="581"/>
      <c r="F1480" s="375">
        <f t="shared" si="12"/>
        <v>0</v>
      </c>
    </row>
    <row r="1481" spans="1:6" ht="15.75">
      <c r="A1481" s="390" t="s">
        <v>593</v>
      </c>
      <c r="B1481" s="393" t="s">
        <v>655</v>
      </c>
      <c r="C1481" s="398" t="s">
        <v>68</v>
      </c>
      <c r="D1481" s="398">
        <v>14</v>
      </c>
      <c r="E1481" s="581"/>
      <c r="F1481" s="375">
        <f t="shared" si="12"/>
        <v>0</v>
      </c>
    </row>
    <row r="1482" spans="1:6" ht="15.75">
      <c r="A1482" s="390" t="s">
        <v>593</v>
      </c>
      <c r="B1482" s="393" t="s">
        <v>656</v>
      </c>
      <c r="C1482" s="398" t="s">
        <v>68</v>
      </c>
      <c r="D1482" s="398">
        <v>14</v>
      </c>
      <c r="E1482" s="581"/>
      <c r="F1482" s="375">
        <f t="shared" si="12"/>
        <v>0</v>
      </c>
    </row>
    <row r="1483" spans="1:6" ht="15.75">
      <c r="A1483" s="390"/>
      <c r="B1483" s="393"/>
      <c r="C1483" s="396"/>
      <c r="D1483" s="396"/>
      <c r="E1483" s="542"/>
      <c r="F1483" s="218"/>
    </row>
    <row r="1484" spans="1:6" ht="30">
      <c r="A1484" s="390" t="s">
        <v>26</v>
      </c>
      <c r="B1484" s="399" t="s">
        <v>657</v>
      </c>
      <c r="C1484" s="392" t="s">
        <v>68</v>
      </c>
      <c r="D1484" s="392">
        <v>1</v>
      </c>
      <c r="E1484" s="578"/>
      <c r="F1484" s="375">
        <f>D1484*E1484</f>
        <v>0</v>
      </c>
    </row>
    <row r="1485" spans="1:6" ht="15.75">
      <c r="A1485" s="390"/>
      <c r="B1485" s="393"/>
      <c r="C1485" s="396"/>
      <c r="D1485" s="396"/>
      <c r="E1485" s="580"/>
      <c r="F1485" s="397"/>
    </row>
    <row r="1486" spans="1:6" ht="317.25" customHeight="1">
      <c r="A1486" s="413" t="s">
        <v>29</v>
      </c>
      <c r="B1486" s="414" t="s">
        <v>854</v>
      </c>
      <c r="C1486" s="392" t="s">
        <v>68</v>
      </c>
      <c r="D1486" s="392">
        <v>14</v>
      </c>
      <c r="E1486" s="578"/>
      <c r="F1486" s="375">
        <f>D1486*E1486</f>
        <v>0</v>
      </c>
    </row>
    <row r="1487" spans="1:6" ht="15.75">
      <c r="A1487" s="390"/>
      <c r="B1487" s="406"/>
      <c r="C1487" s="396"/>
      <c r="D1487" s="396"/>
      <c r="E1487" s="580"/>
      <c r="F1487" s="397"/>
    </row>
    <row r="1488" spans="1:6" ht="60" customHeight="1">
      <c r="A1488" s="390" t="s">
        <v>31</v>
      </c>
      <c r="B1488" s="415" t="s">
        <v>853</v>
      </c>
      <c r="C1488" s="392" t="s">
        <v>68</v>
      </c>
      <c r="D1488" s="392">
        <v>1</v>
      </c>
      <c r="E1488" s="578"/>
      <c r="F1488" s="375">
        <f>D1488*E1488</f>
        <v>0</v>
      </c>
    </row>
    <row r="1489" spans="1:6" ht="15.75">
      <c r="A1489" s="390"/>
      <c r="B1489" s="393"/>
      <c r="C1489" s="396"/>
      <c r="D1489" s="396"/>
      <c r="E1489" s="580"/>
      <c r="F1489" s="218"/>
    </row>
    <row r="1490" spans="1:6" ht="54.75" customHeight="1">
      <c r="A1490" s="390" t="s">
        <v>33</v>
      </c>
      <c r="B1490" s="415" t="s">
        <v>843</v>
      </c>
      <c r="C1490" s="392" t="s">
        <v>68</v>
      </c>
      <c r="D1490" s="392">
        <v>1</v>
      </c>
      <c r="E1490" s="578"/>
      <c r="F1490" s="375">
        <f>D1490*E1490</f>
        <v>0</v>
      </c>
    </row>
    <row r="1491" spans="1:6" ht="15.75">
      <c r="A1491" s="390"/>
      <c r="B1491" s="406"/>
      <c r="C1491" s="416"/>
      <c r="D1491" s="416"/>
      <c r="E1491" s="584"/>
      <c r="F1491" s="417"/>
    </row>
    <row r="1492" spans="1:6" ht="50.25" customHeight="1">
      <c r="A1492" s="390" t="s">
        <v>35</v>
      </c>
      <c r="B1492" s="415" t="s">
        <v>844</v>
      </c>
      <c r="C1492" s="392" t="s">
        <v>68</v>
      </c>
      <c r="D1492" s="392">
        <v>6</v>
      </c>
      <c r="E1492" s="578"/>
      <c r="F1492" s="375">
        <f>D1492*E1492</f>
        <v>0</v>
      </c>
    </row>
    <row r="1493" spans="1:6" ht="15.75">
      <c r="A1493" s="390"/>
      <c r="B1493" s="415"/>
      <c r="C1493" s="396"/>
      <c r="D1493" s="396"/>
      <c r="E1493" s="580"/>
      <c r="F1493" s="218"/>
    </row>
    <row r="1494" spans="1:6" ht="54" customHeight="1">
      <c r="A1494" s="390" t="s">
        <v>188</v>
      </c>
      <c r="B1494" s="415" t="s">
        <v>846</v>
      </c>
      <c r="C1494" s="392" t="s">
        <v>68</v>
      </c>
      <c r="D1494" s="392">
        <v>1</v>
      </c>
      <c r="E1494" s="578"/>
      <c r="F1494" s="375">
        <f>D1494*E1494</f>
        <v>0</v>
      </c>
    </row>
    <row r="1495" spans="1:6" ht="15.75">
      <c r="A1495" s="390"/>
      <c r="B1495" s="406"/>
      <c r="C1495" s="396"/>
      <c r="D1495" s="396"/>
      <c r="E1495" s="580"/>
      <c r="F1495" s="218"/>
    </row>
    <row r="1496" spans="1:6" ht="39" customHeight="1">
      <c r="A1496" s="390" t="s">
        <v>190</v>
      </c>
      <c r="B1496" s="415" t="s">
        <v>658</v>
      </c>
      <c r="C1496" s="392" t="s">
        <v>68</v>
      </c>
      <c r="D1496" s="392">
        <v>22</v>
      </c>
      <c r="E1496" s="578"/>
      <c r="F1496" s="375">
        <f>D1496*E1496</f>
        <v>0</v>
      </c>
    </row>
    <row r="1497" spans="1:6" ht="15.75">
      <c r="A1497" s="390"/>
      <c r="B1497" s="406"/>
      <c r="C1497" s="396"/>
      <c r="D1497" s="396"/>
      <c r="E1497" s="580"/>
      <c r="F1497" s="218"/>
    </row>
    <row r="1498" spans="1:6" ht="39" customHeight="1">
      <c r="A1498" s="390" t="s">
        <v>192</v>
      </c>
      <c r="B1498" s="415" t="s">
        <v>659</v>
      </c>
      <c r="C1498" s="392" t="s">
        <v>68</v>
      </c>
      <c r="D1498" s="392">
        <v>28</v>
      </c>
      <c r="E1498" s="578"/>
      <c r="F1498" s="375">
        <f>D1498*E1498</f>
        <v>0</v>
      </c>
    </row>
    <row r="1499" spans="1:6" ht="15.75">
      <c r="A1499" s="390"/>
      <c r="B1499" s="406"/>
      <c r="C1499" s="396"/>
      <c r="D1499" s="396"/>
      <c r="E1499" s="580"/>
      <c r="F1499" s="218"/>
    </row>
    <row r="1500" spans="1:6" ht="15.75">
      <c r="A1500" s="390" t="s">
        <v>194</v>
      </c>
      <c r="B1500" s="415" t="s">
        <v>660</v>
      </c>
      <c r="C1500" s="392" t="s">
        <v>68</v>
      </c>
      <c r="D1500" s="392">
        <v>40</v>
      </c>
      <c r="E1500" s="578"/>
      <c r="F1500" s="375">
        <f>D1500*E1500</f>
        <v>0</v>
      </c>
    </row>
    <row r="1501" spans="1:6" ht="15.75">
      <c r="A1501" s="390"/>
      <c r="B1501" s="406"/>
      <c r="C1501" s="396"/>
      <c r="D1501" s="396"/>
      <c r="E1501" s="580"/>
      <c r="F1501" s="218"/>
    </row>
    <row r="1502" spans="1:6" ht="48.75" customHeight="1">
      <c r="A1502" s="390" t="s">
        <v>196</v>
      </c>
      <c r="B1502" s="415" t="s">
        <v>661</v>
      </c>
      <c r="C1502" s="392" t="s">
        <v>322</v>
      </c>
      <c r="D1502" s="392">
        <v>88</v>
      </c>
      <c r="E1502" s="578"/>
      <c r="F1502" s="375">
        <f>D1502*E1502</f>
        <v>0</v>
      </c>
    </row>
    <row r="1503" spans="1:6" ht="15.75">
      <c r="A1503" s="390"/>
      <c r="B1503" s="406"/>
      <c r="C1503" s="396"/>
      <c r="D1503" s="396"/>
      <c r="E1503" s="580"/>
      <c r="F1503" s="218"/>
    </row>
    <row r="1504" spans="1:6" ht="51" customHeight="1">
      <c r="A1504" s="390" t="s">
        <v>198</v>
      </c>
      <c r="B1504" s="415" t="s">
        <v>845</v>
      </c>
      <c r="C1504" s="392" t="s">
        <v>68</v>
      </c>
      <c r="D1504" s="392">
        <v>2</v>
      </c>
      <c r="E1504" s="578"/>
      <c r="F1504" s="375">
        <f>D1504*E1504</f>
        <v>0</v>
      </c>
    </row>
    <row r="1505" spans="1:6" ht="15.75">
      <c r="A1505" s="390"/>
      <c r="B1505" s="406"/>
      <c r="C1505" s="396"/>
      <c r="D1505" s="396"/>
      <c r="E1505" s="580"/>
      <c r="F1505" s="218"/>
    </row>
    <row r="1506" spans="1:6" ht="54" customHeight="1">
      <c r="A1506" s="390" t="s">
        <v>200</v>
      </c>
      <c r="B1506" s="415" t="s">
        <v>833</v>
      </c>
      <c r="C1506" s="392" t="s">
        <v>68</v>
      </c>
      <c r="D1506" s="392">
        <v>156</v>
      </c>
      <c r="E1506" s="578"/>
      <c r="F1506" s="375">
        <f>D1506*E1506</f>
        <v>0</v>
      </c>
    </row>
    <row r="1507" spans="1:6" ht="15.75">
      <c r="A1507" s="390"/>
      <c r="B1507" s="406"/>
      <c r="C1507" s="396"/>
      <c r="D1507" s="396"/>
      <c r="E1507" s="580"/>
      <c r="F1507" s="218"/>
    </row>
    <row r="1508" spans="1:6" ht="54.75" customHeight="1">
      <c r="A1508" s="390" t="s">
        <v>202</v>
      </c>
      <c r="B1508" s="415" t="s">
        <v>834</v>
      </c>
      <c r="C1508" s="392" t="s">
        <v>68</v>
      </c>
      <c r="D1508" s="392">
        <v>51</v>
      </c>
      <c r="E1508" s="578"/>
      <c r="F1508" s="375">
        <f>D1508*E1508</f>
        <v>0</v>
      </c>
    </row>
    <row r="1509" spans="1:6" ht="15.75">
      <c r="A1509" s="390"/>
      <c r="B1509" s="406"/>
      <c r="C1509" s="396"/>
      <c r="D1509" s="396"/>
      <c r="E1509" s="580"/>
      <c r="F1509" s="218"/>
    </row>
    <row r="1510" spans="1:6" ht="54" customHeight="1">
      <c r="A1510" s="390" t="s">
        <v>204</v>
      </c>
      <c r="B1510" s="415" t="s">
        <v>835</v>
      </c>
      <c r="C1510" s="392" t="s">
        <v>68</v>
      </c>
      <c r="D1510" s="392">
        <v>20</v>
      </c>
      <c r="E1510" s="578"/>
      <c r="F1510" s="375">
        <f>D1510*E1510</f>
        <v>0</v>
      </c>
    </row>
    <row r="1511" spans="1:6" ht="15.75">
      <c r="A1511" s="390"/>
      <c r="B1511" s="406"/>
      <c r="C1511" s="396"/>
      <c r="D1511" s="396"/>
      <c r="E1511" s="580"/>
      <c r="F1511" s="218"/>
    </row>
    <row r="1512" spans="1:6" ht="50.25" customHeight="1">
      <c r="A1512" s="390" t="s">
        <v>206</v>
      </c>
      <c r="B1512" s="415" t="s">
        <v>837</v>
      </c>
      <c r="C1512" s="392" t="s">
        <v>68</v>
      </c>
      <c r="D1512" s="392">
        <v>15</v>
      </c>
      <c r="E1512" s="578"/>
      <c r="F1512" s="375">
        <f>D1512*E1512</f>
        <v>0</v>
      </c>
    </row>
    <row r="1513" spans="1:6" ht="15.75">
      <c r="A1513" s="390"/>
      <c r="B1513" s="406"/>
      <c r="C1513" s="396"/>
      <c r="D1513" s="396"/>
      <c r="E1513" s="580"/>
      <c r="F1513" s="218"/>
    </row>
    <row r="1514" spans="1:6" ht="45">
      <c r="A1514" s="390" t="s">
        <v>208</v>
      </c>
      <c r="B1514" s="415" t="s">
        <v>836</v>
      </c>
      <c r="C1514" s="392" t="s">
        <v>68</v>
      </c>
      <c r="D1514" s="392">
        <v>2</v>
      </c>
      <c r="E1514" s="578"/>
      <c r="F1514" s="375">
        <f>D1514*E1514</f>
        <v>0</v>
      </c>
    </row>
    <row r="1515" spans="1:6" ht="15.75">
      <c r="A1515" s="390"/>
      <c r="B1515" s="406"/>
      <c r="C1515" s="396"/>
      <c r="D1515" s="396"/>
      <c r="E1515" s="580"/>
      <c r="F1515" s="218"/>
    </row>
    <row r="1516" spans="1:6" ht="45">
      <c r="A1516" s="390" t="s">
        <v>210</v>
      </c>
      <c r="B1516" s="415" t="s">
        <v>852</v>
      </c>
      <c r="C1516" s="392" t="s">
        <v>68</v>
      </c>
      <c r="D1516" s="392">
        <v>10</v>
      </c>
      <c r="E1516" s="578"/>
      <c r="F1516" s="375">
        <f>D1516*E1516</f>
        <v>0</v>
      </c>
    </row>
    <row r="1517" spans="1:6" ht="15.75">
      <c r="A1517" s="390"/>
      <c r="B1517" s="406"/>
      <c r="C1517" s="396"/>
      <c r="D1517" s="396"/>
      <c r="E1517" s="580"/>
      <c r="F1517" s="218"/>
    </row>
    <row r="1518" spans="1:6" ht="54.75" customHeight="1">
      <c r="A1518" s="390" t="s">
        <v>212</v>
      </c>
      <c r="B1518" s="415" t="s">
        <v>838</v>
      </c>
      <c r="C1518" s="392" t="s">
        <v>68</v>
      </c>
      <c r="D1518" s="392">
        <v>15</v>
      </c>
      <c r="E1518" s="578"/>
      <c r="F1518" s="375">
        <f>D1518*E1518</f>
        <v>0</v>
      </c>
    </row>
    <row r="1519" spans="1:6" ht="15.75">
      <c r="A1519" s="390"/>
      <c r="B1519" s="406"/>
      <c r="C1519" s="396"/>
      <c r="D1519" s="396"/>
      <c r="E1519" s="580"/>
      <c r="F1519" s="397"/>
    </row>
    <row r="1520" spans="1:6" ht="47.25" customHeight="1">
      <c r="A1520" s="390" t="s">
        <v>214</v>
      </c>
      <c r="B1520" s="614" t="s">
        <v>867</v>
      </c>
      <c r="C1520" s="392" t="s">
        <v>68</v>
      </c>
      <c r="D1520" s="392">
        <v>1</v>
      </c>
      <c r="E1520" s="578"/>
      <c r="F1520" s="375">
        <f>D1520*E1520</f>
        <v>0</v>
      </c>
    </row>
    <row r="1521" spans="1:6" ht="15.75">
      <c r="A1521" s="390"/>
      <c r="B1521" s="399"/>
      <c r="C1521" s="396"/>
      <c r="D1521" s="396"/>
      <c r="E1521" s="397"/>
      <c r="F1521" s="218"/>
    </row>
    <row r="1522" spans="1:6" ht="15.75">
      <c r="A1522" s="390"/>
      <c r="B1522" s="393"/>
      <c r="C1522" s="396"/>
      <c r="D1522" s="396"/>
      <c r="E1522" s="397"/>
      <c r="F1522" s="397"/>
    </row>
    <row r="1523" spans="1:6" ht="16.5" thickBot="1">
      <c r="A1523" s="418"/>
      <c r="B1523" s="419" t="s">
        <v>662</v>
      </c>
      <c r="C1523" s="420"/>
      <c r="D1523" s="420"/>
      <c r="E1523" s="421"/>
      <c r="F1523" s="422">
        <f>SUM(F1462:F1522)</f>
        <v>0</v>
      </c>
    </row>
    <row r="1524" spans="1:6" ht="16.5" thickTop="1">
      <c r="A1524" s="390"/>
      <c r="B1524" s="393"/>
      <c r="C1524" s="396"/>
      <c r="D1524" s="396"/>
      <c r="E1524" s="397"/>
      <c r="F1524" s="397"/>
    </row>
    <row r="1525" spans="1:6" ht="15.75">
      <c r="A1525" s="390" t="s">
        <v>663</v>
      </c>
      <c r="B1525" s="423" t="s">
        <v>664</v>
      </c>
      <c r="C1525" s="394"/>
      <c r="D1525" s="394"/>
      <c r="E1525" s="401"/>
      <c r="F1525" s="401"/>
    </row>
    <row r="1526" spans="1:6" ht="15.75">
      <c r="A1526" s="390"/>
      <c r="B1526" s="406"/>
      <c r="C1526" s="394"/>
      <c r="D1526" s="394"/>
      <c r="E1526" s="401"/>
      <c r="F1526" s="401"/>
    </row>
    <row r="1527" spans="1:6" ht="15.75">
      <c r="A1527" s="390" t="s">
        <v>18</v>
      </c>
      <c r="B1527" s="406" t="s">
        <v>665</v>
      </c>
      <c r="C1527" s="396"/>
      <c r="D1527" s="396"/>
      <c r="E1527" s="580"/>
      <c r="F1527" s="397"/>
    </row>
    <row r="1528" spans="1:6" ht="15.75">
      <c r="A1528" s="390" t="s">
        <v>593</v>
      </c>
      <c r="B1528" s="424" t="s">
        <v>666</v>
      </c>
      <c r="C1528" s="392" t="s">
        <v>322</v>
      </c>
      <c r="D1528" s="374">
        <v>300</v>
      </c>
      <c r="E1528" s="578"/>
      <c r="F1528" s="375">
        <f>D1528*E1528</f>
        <v>0</v>
      </c>
    </row>
    <row r="1529" spans="1:6" ht="15.75">
      <c r="A1529" s="390" t="s">
        <v>593</v>
      </c>
      <c r="B1529" s="424" t="s">
        <v>667</v>
      </c>
      <c r="C1529" s="392" t="s">
        <v>322</v>
      </c>
      <c r="D1529" s="374">
        <v>250</v>
      </c>
      <c r="E1529" s="578"/>
      <c r="F1529" s="375">
        <f>D1529*E1529</f>
        <v>0</v>
      </c>
    </row>
    <row r="1530" spans="1:6" ht="15.75">
      <c r="A1530" s="390" t="s">
        <v>593</v>
      </c>
      <c r="B1530" s="424" t="s">
        <v>668</v>
      </c>
      <c r="C1530" s="392" t="s">
        <v>322</v>
      </c>
      <c r="D1530" s="374">
        <v>300</v>
      </c>
      <c r="E1530" s="578"/>
      <c r="F1530" s="375">
        <f>D1530*E1530</f>
        <v>0</v>
      </c>
    </row>
    <row r="1531" spans="1:6" ht="15.75">
      <c r="A1531" s="390"/>
      <c r="B1531" s="406"/>
      <c r="C1531" s="396"/>
      <c r="D1531" s="396"/>
      <c r="E1531" s="580"/>
      <c r="F1531" s="397"/>
    </row>
    <row r="1532" spans="1:6" ht="35.25" customHeight="1">
      <c r="A1532" s="390" t="s">
        <v>21</v>
      </c>
      <c r="B1532" s="406" t="s">
        <v>669</v>
      </c>
      <c r="C1532" s="396"/>
      <c r="D1532" s="396"/>
      <c r="E1532" s="580"/>
      <c r="F1532" s="397"/>
    </row>
    <row r="1533" spans="1:6" ht="15.75">
      <c r="A1533" s="390" t="s">
        <v>593</v>
      </c>
      <c r="B1533" s="424" t="s">
        <v>670</v>
      </c>
      <c r="C1533" s="392" t="s">
        <v>322</v>
      </c>
      <c r="D1533" s="392">
        <v>150</v>
      </c>
      <c r="E1533" s="578"/>
      <c r="F1533" s="375">
        <f>D1533*E1533</f>
        <v>0</v>
      </c>
    </row>
    <row r="1534" spans="1:6" ht="15.75">
      <c r="A1534" s="390"/>
      <c r="B1534" s="424"/>
      <c r="C1534" s="396"/>
      <c r="D1534" s="396"/>
      <c r="E1534" s="580"/>
      <c r="F1534" s="397"/>
    </row>
    <row r="1535" spans="1:6" ht="15.75">
      <c r="A1535" s="390" t="s">
        <v>22</v>
      </c>
      <c r="B1535" s="406" t="s">
        <v>671</v>
      </c>
      <c r="C1535" s="327"/>
      <c r="D1535" s="225"/>
      <c r="E1535" s="542"/>
      <c r="F1535" s="395"/>
    </row>
    <row r="1536" spans="1:6" ht="15.75">
      <c r="A1536" s="390" t="s">
        <v>593</v>
      </c>
      <c r="B1536" s="406" t="s">
        <v>672</v>
      </c>
      <c r="C1536" s="392" t="s">
        <v>68</v>
      </c>
      <c r="D1536" s="392">
        <v>46</v>
      </c>
      <c r="E1536" s="578"/>
      <c r="F1536" s="375">
        <f>D1536*E1536</f>
        <v>0</v>
      </c>
    </row>
    <row r="1537" spans="1:6" ht="15.75">
      <c r="A1537" s="390" t="s">
        <v>593</v>
      </c>
      <c r="B1537" s="393" t="s">
        <v>654</v>
      </c>
      <c r="C1537" s="398" t="s">
        <v>68</v>
      </c>
      <c r="D1537" s="398">
        <v>46</v>
      </c>
      <c r="E1537" s="581"/>
      <c r="F1537" s="375">
        <f>D1537*E1537</f>
        <v>0</v>
      </c>
    </row>
    <row r="1538" spans="1:6" ht="15.75">
      <c r="A1538" s="390" t="s">
        <v>593</v>
      </c>
      <c r="B1538" s="393" t="s">
        <v>655</v>
      </c>
      <c r="C1538" s="398" t="s">
        <v>68</v>
      </c>
      <c r="D1538" s="398">
        <v>46</v>
      </c>
      <c r="E1538" s="581"/>
      <c r="F1538" s="375">
        <f>D1538*E1538</f>
        <v>0</v>
      </c>
    </row>
    <row r="1539" spans="1:6" ht="15.75">
      <c r="A1539" s="390" t="s">
        <v>593</v>
      </c>
      <c r="B1539" s="393" t="s">
        <v>656</v>
      </c>
      <c r="C1539" s="398" t="s">
        <v>68</v>
      </c>
      <c r="D1539" s="398">
        <v>46</v>
      </c>
      <c r="E1539" s="581"/>
      <c r="F1539" s="375">
        <f>D1539*E1539</f>
        <v>0</v>
      </c>
    </row>
    <row r="1540" spans="1:6" ht="15.75">
      <c r="A1540" s="390"/>
      <c r="B1540" s="406"/>
      <c r="C1540" s="396"/>
      <c r="D1540" s="396"/>
      <c r="E1540" s="580"/>
      <c r="F1540" s="397"/>
    </row>
    <row r="1541" spans="1:6" ht="65.25" customHeight="1">
      <c r="A1541" s="390" t="s">
        <v>98</v>
      </c>
      <c r="B1541" s="399" t="s">
        <v>782</v>
      </c>
      <c r="C1541" s="392" t="s">
        <v>683</v>
      </c>
      <c r="D1541" s="392">
        <v>1</v>
      </c>
      <c r="E1541" s="578"/>
      <c r="F1541" s="375">
        <f>D1541*E1541</f>
        <v>0</v>
      </c>
    </row>
    <row r="1542" spans="1:6" ht="15.75">
      <c r="A1542" s="216"/>
      <c r="B1542" s="367"/>
      <c r="C1542" s="265"/>
      <c r="D1542" s="265"/>
      <c r="E1542" s="576"/>
      <c r="F1542" s="290"/>
    </row>
    <row r="1543" spans="1:6" ht="47.25">
      <c r="A1543" s="390" t="s">
        <v>26</v>
      </c>
      <c r="B1543" s="606" t="s">
        <v>839</v>
      </c>
      <c r="C1543" s="392" t="s">
        <v>68</v>
      </c>
      <c r="D1543" s="392">
        <v>1</v>
      </c>
      <c r="E1543" s="604"/>
      <c r="F1543" s="375"/>
    </row>
    <row r="1544" spans="1:6" ht="15.75">
      <c r="A1544" s="390" t="s">
        <v>593</v>
      </c>
      <c r="B1544" s="406" t="s">
        <v>673</v>
      </c>
      <c r="C1544" s="392" t="s">
        <v>68</v>
      </c>
      <c r="D1544" s="392">
        <v>2</v>
      </c>
      <c r="E1544" s="604"/>
      <c r="F1544" s="375"/>
    </row>
    <row r="1545" spans="1:6" ht="15.75">
      <c r="A1545" s="390" t="s">
        <v>593</v>
      </c>
      <c r="B1545" s="406" t="s">
        <v>674</v>
      </c>
      <c r="C1545" s="392" t="s">
        <v>68</v>
      </c>
      <c r="D1545" s="392">
        <v>46</v>
      </c>
      <c r="E1545" s="604"/>
      <c r="F1545" s="375"/>
    </row>
    <row r="1546" spans="1:6" ht="15.75">
      <c r="A1546" s="390" t="s">
        <v>593</v>
      </c>
      <c r="B1546" s="406" t="s">
        <v>675</v>
      </c>
      <c r="C1546" s="392" t="s">
        <v>68</v>
      </c>
      <c r="D1546" s="392">
        <v>2</v>
      </c>
      <c r="E1546" s="604"/>
      <c r="F1546" s="375"/>
    </row>
    <row r="1547" spans="1:6" ht="15.75">
      <c r="A1547" s="390" t="s">
        <v>593</v>
      </c>
      <c r="B1547" s="406" t="s">
        <v>676</v>
      </c>
      <c r="C1547" s="392" t="s">
        <v>68</v>
      </c>
      <c r="D1547" s="392">
        <v>2</v>
      </c>
      <c r="E1547" s="604"/>
      <c r="F1547" s="375"/>
    </row>
    <row r="1548" spans="1:6" ht="15.75">
      <c r="A1548" s="390" t="s">
        <v>593</v>
      </c>
      <c r="B1548" s="406" t="s">
        <v>677</v>
      </c>
      <c r="C1548" s="392" t="s">
        <v>68</v>
      </c>
      <c r="D1548" s="392">
        <v>1</v>
      </c>
      <c r="E1548" s="604"/>
      <c r="F1548" s="375"/>
    </row>
    <row r="1549" spans="1:6" ht="30">
      <c r="A1549" s="390" t="s">
        <v>593</v>
      </c>
      <c r="B1549" s="425" t="s">
        <v>678</v>
      </c>
      <c r="C1549" s="392" t="s">
        <v>68</v>
      </c>
      <c r="D1549" s="392">
        <v>1</v>
      </c>
      <c r="E1549" s="604"/>
      <c r="F1549" s="375"/>
    </row>
    <row r="1550" spans="1:6" ht="15.75">
      <c r="A1550" s="390" t="s">
        <v>593</v>
      </c>
      <c r="B1550" s="424" t="s">
        <v>679</v>
      </c>
      <c r="C1550" s="392" t="s">
        <v>68</v>
      </c>
      <c r="D1550" s="392">
        <v>2</v>
      </c>
      <c r="E1550" s="604"/>
      <c r="F1550" s="375"/>
    </row>
    <row r="1551" spans="1:6" ht="15.75">
      <c r="A1551" s="390" t="s">
        <v>593</v>
      </c>
      <c r="B1551" s="424" t="s">
        <v>680</v>
      </c>
      <c r="C1551" s="392" t="s">
        <v>68</v>
      </c>
      <c r="D1551" s="392">
        <v>2</v>
      </c>
      <c r="E1551" s="604"/>
      <c r="F1551" s="375"/>
    </row>
    <row r="1552" spans="1:6" ht="15.75">
      <c r="A1552" s="390" t="s">
        <v>593</v>
      </c>
      <c r="B1552" s="399" t="s">
        <v>681</v>
      </c>
      <c r="C1552" s="392" t="s">
        <v>68</v>
      </c>
      <c r="D1552" s="392">
        <v>46</v>
      </c>
      <c r="E1552" s="604"/>
      <c r="F1552" s="375"/>
    </row>
    <row r="1553" spans="1:6" ht="15.75">
      <c r="A1553" s="216"/>
      <c r="B1553" s="380" t="s">
        <v>682</v>
      </c>
      <c r="C1553" s="381" t="s">
        <v>581</v>
      </c>
      <c r="D1553" s="381">
        <v>1</v>
      </c>
      <c r="E1553" s="575"/>
      <c r="F1553" s="382">
        <f>D1553*E1553</f>
        <v>0</v>
      </c>
    </row>
    <row r="1554" spans="1:6" ht="15.75">
      <c r="A1554" s="216"/>
      <c r="B1554" s="367"/>
      <c r="C1554" s="426"/>
      <c r="D1554" s="426"/>
      <c r="E1554" s="585"/>
      <c r="F1554" s="427"/>
    </row>
    <row r="1555" spans="1:6" ht="30.75">
      <c r="A1555" s="390" t="s">
        <v>29</v>
      </c>
      <c r="B1555" s="424" t="s">
        <v>783</v>
      </c>
      <c r="C1555" s="392" t="s">
        <v>581</v>
      </c>
      <c r="D1555" s="392">
        <v>1</v>
      </c>
      <c r="E1555" s="578"/>
      <c r="F1555" s="375">
        <f>D1555*E1555</f>
        <v>0</v>
      </c>
    </row>
    <row r="1556" spans="1:6" ht="15.75">
      <c r="A1556" s="390"/>
      <c r="B1556" s="406"/>
      <c r="C1556" s="396"/>
      <c r="D1556" s="396"/>
      <c r="E1556" s="580"/>
      <c r="F1556" s="397"/>
    </row>
    <row r="1557" spans="1:6" ht="30">
      <c r="A1557" s="390" t="s">
        <v>31</v>
      </c>
      <c r="B1557" s="399" t="s">
        <v>684</v>
      </c>
      <c r="C1557" s="392" t="s">
        <v>581</v>
      </c>
      <c r="D1557" s="392">
        <v>1</v>
      </c>
      <c r="E1557" s="574"/>
      <c r="F1557" s="375">
        <f>D1557*E1557</f>
        <v>0</v>
      </c>
    </row>
    <row r="1558" spans="1:6" ht="15.75">
      <c r="A1558" s="216"/>
      <c r="B1558" s="327"/>
      <c r="C1558" s="327"/>
      <c r="D1558" s="327"/>
      <c r="E1558" s="579"/>
      <c r="F1558" s="395"/>
    </row>
    <row r="1559" spans="1:6" ht="16.5" thickBot="1">
      <c r="A1559" s="418"/>
      <c r="B1559" s="429" t="s">
        <v>685</v>
      </c>
      <c r="C1559" s="430"/>
      <c r="D1559" s="430"/>
      <c r="E1559" s="586"/>
      <c r="F1559" s="422">
        <f>SUM(F1526:F1558)</f>
        <v>0</v>
      </c>
    </row>
    <row r="1560" spans="1:6" ht="16.5" thickTop="1">
      <c r="A1560" s="225"/>
      <c r="B1560" s="327"/>
      <c r="C1560" s="327"/>
      <c r="D1560" s="225"/>
      <c r="E1560" s="542"/>
      <c r="F1560" s="395"/>
    </row>
    <row r="1561" spans="1:6" ht="15.75">
      <c r="A1561" s="428" t="s">
        <v>686</v>
      </c>
      <c r="B1561" s="431" t="s">
        <v>687</v>
      </c>
      <c r="C1561" s="89"/>
      <c r="D1561" s="432"/>
      <c r="E1561" s="587"/>
      <c r="F1561" s="433"/>
    </row>
    <row r="1562" spans="1:6" ht="15.75">
      <c r="A1562" s="390"/>
      <c r="B1562" s="434"/>
      <c r="C1562" s="394"/>
      <c r="D1562" s="394"/>
      <c r="E1562" s="587"/>
      <c r="F1562" s="433"/>
    </row>
    <row r="1563" spans="1:6" ht="30">
      <c r="A1563" s="390" t="s">
        <v>18</v>
      </c>
      <c r="B1563" s="364" t="s">
        <v>688</v>
      </c>
      <c r="C1563" s="374" t="s">
        <v>322</v>
      </c>
      <c r="D1563" s="392">
        <v>30</v>
      </c>
      <c r="E1563" s="578"/>
      <c r="F1563" s="375">
        <f>D1563*E1563</f>
        <v>0</v>
      </c>
    </row>
    <row r="1564" spans="1:6" ht="15.75">
      <c r="A1564" s="390"/>
      <c r="B1564" s="434"/>
      <c r="C1564" s="394"/>
      <c r="D1564" s="394"/>
      <c r="E1564" s="587"/>
      <c r="F1564" s="218"/>
    </row>
    <row r="1565" spans="1:6" ht="30">
      <c r="A1565" s="390" t="s">
        <v>21</v>
      </c>
      <c r="B1565" s="364" t="s">
        <v>689</v>
      </c>
      <c r="C1565" s="374" t="s">
        <v>68</v>
      </c>
      <c r="D1565" s="392">
        <v>5</v>
      </c>
      <c r="E1565" s="578"/>
      <c r="F1565" s="375">
        <f>D1565*E1565</f>
        <v>0</v>
      </c>
    </row>
    <row r="1566" spans="1:6" ht="15.75">
      <c r="A1566" s="390"/>
      <c r="B1566" s="434"/>
      <c r="C1566" s="394"/>
      <c r="D1566" s="394"/>
      <c r="E1566" s="587"/>
      <c r="F1566" s="218"/>
    </row>
    <row r="1567" spans="1:6" ht="36" customHeight="1">
      <c r="A1567" s="390" t="s">
        <v>22</v>
      </c>
      <c r="B1567" s="279" t="s">
        <v>690</v>
      </c>
      <c r="C1567" s="374" t="s">
        <v>322</v>
      </c>
      <c r="D1567" s="392">
        <v>20</v>
      </c>
      <c r="E1567" s="578"/>
      <c r="F1567" s="375">
        <f>D1567*E1567</f>
        <v>0</v>
      </c>
    </row>
    <row r="1568" spans="1:6" ht="15.75">
      <c r="A1568" s="390"/>
      <c r="B1568" s="364"/>
      <c r="C1568" s="435"/>
      <c r="D1568" s="416"/>
      <c r="E1568" s="584"/>
      <c r="F1568" s="397"/>
    </row>
    <row r="1569" spans="1:6" ht="15.75">
      <c r="A1569" s="390" t="s">
        <v>25</v>
      </c>
      <c r="B1569" s="364" t="s">
        <v>691</v>
      </c>
      <c r="C1569" s="374" t="s">
        <v>68</v>
      </c>
      <c r="D1569" s="392">
        <v>1</v>
      </c>
      <c r="E1569" s="578"/>
      <c r="F1569" s="375">
        <f>D1569*E1569</f>
        <v>0</v>
      </c>
    </row>
    <row r="1570" spans="1:6" ht="15.75">
      <c r="A1570" s="390"/>
      <c r="B1570" s="364"/>
      <c r="C1570" s="225"/>
      <c r="D1570" s="394"/>
      <c r="E1570" s="582"/>
      <c r="F1570" s="227"/>
    </row>
    <row r="1571" spans="1:6" ht="15.75">
      <c r="A1571" s="390" t="s">
        <v>98</v>
      </c>
      <c r="B1571" s="364" t="s">
        <v>847</v>
      </c>
      <c r="C1571" s="374" t="s">
        <v>68</v>
      </c>
      <c r="D1571" s="392">
        <v>30</v>
      </c>
      <c r="E1571" s="578"/>
      <c r="F1571" s="375">
        <f>D1571*E1571</f>
        <v>0</v>
      </c>
    </row>
    <row r="1572" spans="1:6" ht="15.75">
      <c r="A1572" s="390"/>
      <c r="B1572" s="364"/>
      <c r="C1572" s="225"/>
      <c r="D1572" s="394"/>
      <c r="E1572" s="582"/>
      <c r="F1572" s="227"/>
    </row>
    <row r="1573" spans="1:6" ht="15.75">
      <c r="A1573" s="390" t="s">
        <v>26</v>
      </c>
      <c r="B1573" s="364" t="s">
        <v>692</v>
      </c>
      <c r="C1573" s="374" t="s">
        <v>68</v>
      </c>
      <c r="D1573" s="392">
        <v>30</v>
      </c>
      <c r="E1573" s="578"/>
      <c r="F1573" s="375">
        <f>D1573*E1573</f>
        <v>0</v>
      </c>
    </row>
    <row r="1574" spans="1:6" ht="15.75">
      <c r="A1574" s="390"/>
      <c r="B1574" s="393"/>
      <c r="C1574" s="225"/>
      <c r="D1574" s="394"/>
      <c r="E1574" s="582"/>
      <c r="F1574" s="227"/>
    </row>
    <row r="1575" spans="1:6" ht="15.75">
      <c r="A1575" s="390" t="s">
        <v>29</v>
      </c>
      <c r="B1575" s="334" t="s">
        <v>693</v>
      </c>
      <c r="C1575" s="374" t="s">
        <v>322</v>
      </c>
      <c r="D1575" s="392">
        <v>100</v>
      </c>
      <c r="E1575" s="578"/>
      <c r="F1575" s="375">
        <f>D1575*E1575</f>
        <v>0</v>
      </c>
    </row>
    <row r="1576" spans="1:6" ht="15.75">
      <c r="A1576" s="390"/>
      <c r="B1576" s="334"/>
      <c r="C1576" s="225"/>
      <c r="D1576" s="394"/>
      <c r="E1576" s="582"/>
      <c r="F1576" s="436"/>
    </row>
    <row r="1577" spans="1:6" ht="15.75">
      <c r="A1577" s="390" t="s">
        <v>31</v>
      </c>
      <c r="B1577" s="334" t="s">
        <v>848</v>
      </c>
      <c r="C1577" s="374" t="s">
        <v>68</v>
      </c>
      <c r="D1577" s="392">
        <v>80</v>
      </c>
      <c r="E1577" s="578"/>
      <c r="F1577" s="375">
        <f>D1577*E1577</f>
        <v>0</v>
      </c>
    </row>
    <row r="1578" spans="1:6" ht="15.75">
      <c r="A1578" s="390"/>
      <c r="B1578" s="334"/>
      <c r="C1578" s="225"/>
      <c r="D1578" s="396"/>
      <c r="E1578" s="580"/>
      <c r="F1578" s="218"/>
    </row>
    <row r="1579" spans="1:6" ht="15.75">
      <c r="A1579" s="390" t="s">
        <v>33</v>
      </c>
      <c r="B1579" s="334" t="s">
        <v>849</v>
      </c>
      <c r="C1579" s="374" t="s">
        <v>68</v>
      </c>
      <c r="D1579" s="392">
        <v>50</v>
      </c>
      <c r="E1579" s="578"/>
      <c r="F1579" s="375">
        <f>D1579*E1579</f>
        <v>0</v>
      </c>
    </row>
    <row r="1580" spans="1:6" ht="15.75">
      <c r="A1580" s="390"/>
      <c r="B1580" s="334"/>
      <c r="C1580" s="225"/>
      <c r="D1580" s="396"/>
      <c r="E1580" s="580"/>
      <c r="F1580" s="397"/>
    </row>
    <row r="1581" spans="1:6" ht="35.25" customHeight="1">
      <c r="A1581" s="390" t="s">
        <v>35</v>
      </c>
      <c r="B1581" s="279" t="s">
        <v>694</v>
      </c>
      <c r="C1581" s="374" t="s">
        <v>68</v>
      </c>
      <c r="D1581" s="392">
        <v>2</v>
      </c>
      <c r="E1581" s="578"/>
      <c r="F1581" s="375">
        <f>D1581*E1581</f>
        <v>0</v>
      </c>
    </row>
    <row r="1582" spans="1:6" ht="15.75">
      <c r="A1582" s="390"/>
      <c r="B1582" s="434"/>
      <c r="C1582" s="225"/>
      <c r="D1582" s="396"/>
      <c r="E1582" s="580"/>
      <c r="F1582" s="397"/>
    </row>
    <row r="1583" spans="1:6" ht="15.75">
      <c r="A1583" s="390" t="s">
        <v>188</v>
      </c>
      <c r="B1583" s="334" t="s">
        <v>695</v>
      </c>
      <c r="C1583" s="374" t="s">
        <v>581</v>
      </c>
      <c r="D1583" s="392">
        <v>1</v>
      </c>
      <c r="E1583" s="578"/>
      <c r="F1583" s="375">
        <f>D1583*E1583</f>
        <v>0</v>
      </c>
    </row>
    <row r="1584" spans="1:6" ht="15.75">
      <c r="A1584" s="390"/>
      <c r="B1584" s="334"/>
      <c r="C1584" s="225"/>
      <c r="D1584" s="396"/>
      <c r="E1584" s="580"/>
      <c r="F1584" s="218"/>
    </row>
    <row r="1585" spans="1:6" ht="15.75">
      <c r="A1585" s="390" t="s">
        <v>190</v>
      </c>
      <c r="B1585" s="393" t="s">
        <v>696</v>
      </c>
      <c r="C1585" s="392" t="s">
        <v>329</v>
      </c>
      <c r="D1585" s="392">
        <v>1</v>
      </c>
      <c r="E1585" s="578"/>
      <c r="F1585" s="375">
        <f>D1585*E1585</f>
        <v>0</v>
      </c>
    </row>
    <row r="1586" spans="1:6" ht="15.75">
      <c r="A1586" s="327"/>
      <c r="B1586" s="393"/>
      <c r="C1586" s="396"/>
      <c r="D1586" s="394"/>
      <c r="E1586" s="582"/>
      <c r="F1586" s="397"/>
    </row>
    <row r="1587" spans="1:6" ht="30">
      <c r="A1587" s="390" t="s">
        <v>192</v>
      </c>
      <c r="B1587" s="393" t="s">
        <v>697</v>
      </c>
      <c r="C1587" s="392" t="s">
        <v>68</v>
      </c>
      <c r="D1587" s="392">
        <v>1</v>
      </c>
      <c r="E1587" s="578"/>
      <c r="F1587" s="375">
        <f>D1587*E1587</f>
        <v>0</v>
      </c>
    </row>
    <row r="1588" spans="1:6" ht="15.75">
      <c r="A1588" s="390"/>
      <c r="B1588" s="327"/>
      <c r="C1588" s="327"/>
      <c r="D1588" s="327"/>
      <c r="E1588" s="579"/>
      <c r="F1588" s="395"/>
    </row>
    <row r="1589" spans="1:6" ht="15.75">
      <c r="A1589" s="390"/>
      <c r="B1589" s="393"/>
      <c r="C1589" s="396"/>
      <c r="D1589" s="396"/>
      <c r="E1589" s="580"/>
      <c r="F1589" s="218"/>
    </row>
    <row r="1590" spans="1:6" ht="16.5" thickBot="1">
      <c r="A1590" s="402"/>
      <c r="B1590" s="419" t="s">
        <v>687</v>
      </c>
      <c r="C1590" s="430"/>
      <c r="D1590" s="430"/>
      <c r="E1590" s="588"/>
      <c r="F1590" s="422">
        <f>SUM(F1562:F1589)</f>
        <v>0</v>
      </c>
    </row>
    <row r="1591" spans="1:6" ht="16.5" thickTop="1">
      <c r="A1591" s="390"/>
      <c r="B1591" s="327"/>
      <c r="C1591" s="327"/>
      <c r="D1591" s="327"/>
      <c r="E1591" s="579"/>
      <c r="F1591" s="395"/>
    </row>
    <row r="1592" spans="1:6" ht="15.75">
      <c r="A1592" s="437" t="s">
        <v>698</v>
      </c>
      <c r="B1592" s="368" t="s">
        <v>699</v>
      </c>
      <c r="C1592" s="396"/>
      <c r="D1592" s="396"/>
      <c r="E1592" s="580"/>
      <c r="F1592" s="397"/>
    </row>
    <row r="1593" spans="1:6" ht="15.75">
      <c r="A1593" s="216"/>
      <c r="B1593" s="279"/>
      <c r="C1593" s="225"/>
      <c r="D1593" s="225"/>
      <c r="E1593" s="542"/>
      <c r="F1593" s="337"/>
    </row>
    <row r="1594" spans="1:6" ht="45" customHeight="1">
      <c r="A1594" s="428">
        <v>1</v>
      </c>
      <c r="B1594" s="609" t="s">
        <v>700</v>
      </c>
      <c r="C1594" s="225"/>
      <c r="D1594" s="439"/>
      <c r="E1594" s="542"/>
      <c r="F1594" s="218"/>
    </row>
    <row r="1595" spans="1:6" ht="15.75">
      <c r="A1595" s="390" t="s">
        <v>593</v>
      </c>
      <c r="B1595" s="406" t="s">
        <v>701</v>
      </c>
      <c r="C1595" s="392" t="s">
        <v>322</v>
      </c>
      <c r="D1595" s="392">
        <v>800</v>
      </c>
      <c r="E1595" s="578"/>
      <c r="F1595" s="375">
        <f>D1595*E1595</f>
        <v>0</v>
      </c>
    </row>
    <row r="1596" spans="1:6" ht="15.75">
      <c r="A1596" s="428"/>
      <c r="B1596" s="438"/>
      <c r="C1596" s="225"/>
      <c r="D1596" s="440"/>
      <c r="E1596" s="542"/>
      <c r="F1596" s="218"/>
    </row>
    <row r="1597" spans="1:6" ht="25.5" customHeight="1">
      <c r="A1597" s="428" t="s">
        <v>21</v>
      </c>
      <c r="B1597" s="441" t="s">
        <v>702</v>
      </c>
      <c r="C1597" s="374" t="s">
        <v>322</v>
      </c>
      <c r="D1597" s="392">
        <v>1100</v>
      </c>
      <c r="E1597" s="574"/>
      <c r="F1597" s="375">
        <f>D1597*E1597</f>
        <v>0</v>
      </c>
    </row>
    <row r="1598" spans="1:6" ht="15.75">
      <c r="A1598" s="428"/>
      <c r="B1598" s="438"/>
      <c r="C1598" s="225"/>
      <c r="D1598" s="440"/>
      <c r="E1598" s="542"/>
      <c r="F1598" s="218"/>
    </row>
    <row r="1599" spans="1:6" ht="45">
      <c r="A1599" s="437" t="s">
        <v>22</v>
      </c>
      <c r="B1599" s="377" t="s">
        <v>784</v>
      </c>
      <c r="C1599" s="374" t="s">
        <v>703</v>
      </c>
      <c r="D1599" s="442">
        <v>1</v>
      </c>
      <c r="E1599" s="574"/>
      <c r="F1599" s="375">
        <f>D1599*E1599</f>
        <v>0</v>
      </c>
    </row>
    <row r="1600" spans="1:6" ht="15.75">
      <c r="A1600" s="437"/>
      <c r="B1600" s="377"/>
      <c r="C1600" s="225"/>
      <c r="D1600" s="440"/>
      <c r="E1600" s="542"/>
      <c r="F1600" s="218"/>
    </row>
    <row r="1601" spans="1:6" ht="178.5" customHeight="1">
      <c r="A1601" s="437" t="s">
        <v>25</v>
      </c>
      <c r="B1601" s="443" t="s">
        <v>704</v>
      </c>
      <c r="C1601" s="374" t="s">
        <v>703</v>
      </c>
      <c r="D1601" s="442">
        <v>1</v>
      </c>
      <c r="E1601" s="574"/>
      <c r="F1601" s="375">
        <f>D1601*E1601</f>
        <v>0</v>
      </c>
    </row>
    <row r="1602" spans="1:6" ht="15.75">
      <c r="A1602" s="437"/>
      <c r="B1602" s="377"/>
      <c r="C1602" s="225"/>
      <c r="D1602" s="440"/>
      <c r="E1602" s="542"/>
      <c r="F1602" s="218"/>
    </row>
    <row r="1603" spans="1:6" ht="120">
      <c r="A1603" s="437" t="s">
        <v>98</v>
      </c>
      <c r="B1603" s="443" t="s">
        <v>705</v>
      </c>
      <c r="C1603" s="374" t="s">
        <v>703</v>
      </c>
      <c r="D1603" s="442">
        <v>1</v>
      </c>
      <c r="E1603" s="574"/>
      <c r="F1603" s="375">
        <f>D1603*E1603</f>
        <v>0</v>
      </c>
    </row>
    <row r="1604" spans="1:6" ht="15.75">
      <c r="A1604" s="437"/>
      <c r="B1604" s="373"/>
      <c r="C1604" s="396"/>
      <c r="D1604" s="396"/>
      <c r="E1604" s="580"/>
      <c r="F1604" s="218"/>
    </row>
    <row r="1605" spans="1:6" ht="180">
      <c r="A1605" s="437" t="s">
        <v>26</v>
      </c>
      <c r="B1605" s="443" t="s">
        <v>850</v>
      </c>
      <c r="C1605" s="374" t="s">
        <v>703</v>
      </c>
      <c r="D1605" s="392">
        <v>38</v>
      </c>
      <c r="E1605" s="578"/>
      <c r="F1605" s="375">
        <f>D1605*E1605</f>
        <v>0</v>
      </c>
    </row>
    <row r="1606" spans="1:6" ht="15.75">
      <c r="A1606" s="437"/>
      <c r="B1606" s="373"/>
      <c r="C1606" s="396"/>
      <c r="D1606" s="396"/>
      <c r="E1606" s="580"/>
      <c r="F1606" s="218"/>
    </row>
    <row r="1607" spans="1:6" ht="15.75">
      <c r="A1607" s="437" t="s">
        <v>29</v>
      </c>
      <c r="B1607" s="443" t="s">
        <v>706</v>
      </c>
      <c r="C1607" s="374" t="s">
        <v>703</v>
      </c>
      <c r="D1607" s="392">
        <v>1</v>
      </c>
      <c r="E1607" s="578"/>
      <c r="F1607" s="375">
        <f>D1607*E1607</f>
        <v>0</v>
      </c>
    </row>
    <row r="1608" spans="1:6" ht="15.75">
      <c r="A1608" s="437"/>
      <c r="B1608" s="373"/>
      <c r="C1608" s="396"/>
      <c r="D1608" s="396"/>
      <c r="E1608" s="580"/>
      <c r="F1608" s="218"/>
    </row>
    <row r="1609" spans="1:6" ht="75">
      <c r="A1609" s="437" t="s">
        <v>31</v>
      </c>
      <c r="B1609" s="443" t="s">
        <v>869</v>
      </c>
      <c r="C1609" s="374" t="s">
        <v>703</v>
      </c>
      <c r="D1609" s="392">
        <v>38</v>
      </c>
      <c r="E1609" s="578"/>
      <c r="F1609" s="375">
        <f>D1609*E1609</f>
        <v>0</v>
      </c>
    </row>
    <row r="1610" spans="1:6" ht="15.75">
      <c r="A1610" s="437"/>
      <c r="B1610" s="373"/>
      <c r="C1610" s="396"/>
      <c r="D1610" s="396"/>
      <c r="E1610" s="580"/>
      <c r="F1610" s="218"/>
    </row>
    <row r="1611" spans="1:6" ht="135">
      <c r="A1611" s="437" t="s">
        <v>33</v>
      </c>
      <c r="B1611" s="443" t="s">
        <v>707</v>
      </c>
      <c r="C1611" s="374" t="s">
        <v>703</v>
      </c>
      <c r="D1611" s="392">
        <v>8</v>
      </c>
      <c r="E1611" s="578"/>
      <c r="F1611" s="375">
        <f>D1611*E1611</f>
        <v>0</v>
      </c>
    </row>
    <row r="1612" spans="1:6" ht="15.75">
      <c r="A1612" s="437"/>
      <c r="B1612" s="443"/>
      <c r="C1612" s="225"/>
      <c r="D1612" s="396"/>
      <c r="E1612" s="580"/>
      <c r="F1612" s="218"/>
    </row>
    <row r="1613" spans="1:6" ht="55.5" customHeight="1">
      <c r="A1613" s="437" t="s">
        <v>35</v>
      </c>
      <c r="B1613" s="443" t="s">
        <v>708</v>
      </c>
      <c r="C1613" s="374" t="s">
        <v>703</v>
      </c>
      <c r="D1613" s="392">
        <v>9</v>
      </c>
      <c r="E1613" s="578"/>
      <c r="F1613" s="375">
        <f>D1613*E1613</f>
        <v>0</v>
      </c>
    </row>
    <row r="1614" spans="1:6" ht="15.75">
      <c r="A1614" s="437"/>
      <c r="B1614" s="373"/>
      <c r="C1614" s="396"/>
      <c r="D1614" s="396"/>
      <c r="E1614" s="580"/>
      <c r="F1614" s="218"/>
    </row>
    <row r="1615" spans="1:6" ht="69.75" customHeight="1">
      <c r="A1615" s="437" t="s">
        <v>188</v>
      </c>
      <c r="B1615" s="443" t="s">
        <v>709</v>
      </c>
      <c r="C1615" s="374" t="s">
        <v>703</v>
      </c>
      <c r="D1615" s="392">
        <v>4</v>
      </c>
      <c r="E1615" s="578"/>
      <c r="F1615" s="375">
        <f>D1615*E1615</f>
        <v>0</v>
      </c>
    </row>
    <row r="1616" spans="1:6" ht="15.75">
      <c r="A1616" s="437"/>
      <c r="B1616" s="443"/>
      <c r="C1616" s="225"/>
      <c r="D1616" s="396"/>
      <c r="E1616" s="580"/>
      <c r="F1616" s="218"/>
    </row>
    <row r="1617" spans="1:6" ht="82.5" customHeight="1">
      <c r="A1617" s="437" t="s">
        <v>190</v>
      </c>
      <c r="B1617" s="443" t="s">
        <v>710</v>
      </c>
      <c r="C1617" s="374" t="s">
        <v>703</v>
      </c>
      <c r="D1617" s="392">
        <v>1</v>
      </c>
      <c r="E1617" s="578"/>
      <c r="F1617" s="375">
        <f>D1617*E1617</f>
        <v>0</v>
      </c>
    </row>
    <row r="1618" spans="1:6" ht="15.75">
      <c r="A1618" s="437"/>
      <c r="B1618" s="373"/>
      <c r="C1618" s="396"/>
      <c r="D1618" s="396"/>
      <c r="E1618" s="580"/>
      <c r="F1618" s="218"/>
    </row>
    <row r="1619" spans="1:6" ht="39.75" customHeight="1">
      <c r="A1619" s="437" t="s">
        <v>192</v>
      </c>
      <c r="B1619" s="615" t="s">
        <v>868</v>
      </c>
      <c r="C1619" s="374" t="s">
        <v>703</v>
      </c>
      <c r="D1619" s="392">
        <v>1</v>
      </c>
      <c r="E1619" s="578"/>
      <c r="F1619" s="375">
        <f>D1619*E1619</f>
        <v>0</v>
      </c>
    </row>
    <row r="1620" spans="1:6" ht="15.75">
      <c r="A1620" s="437"/>
      <c r="B1620" s="443"/>
      <c r="C1620" s="396"/>
      <c r="D1620" s="396"/>
      <c r="E1620" s="580"/>
      <c r="F1620" s="218"/>
    </row>
    <row r="1621" spans="1:6" ht="24.75" customHeight="1">
      <c r="A1621" s="437" t="s">
        <v>194</v>
      </c>
      <c r="B1621" s="443" t="s">
        <v>711</v>
      </c>
      <c r="C1621" s="374" t="s">
        <v>703</v>
      </c>
      <c r="D1621" s="392">
        <v>1</v>
      </c>
      <c r="E1621" s="578"/>
      <c r="F1621" s="375">
        <f>D1621*E1621</f>
        <v>0</v>
      </c>
    </row>
    <row r="1622" spans="1:6" ht="15.75">
      <c r="A1622" s="437"/>
      <c r="B1622" s="443"/>
      <c r="C1622" s="396"/>
      <c r="D1622" s="396"/>
      <c r="E1622" s="580"/>
      <c r="F1622" s="218"/>
    </row>
    <row r="1623" spans="1:6" ht="26.25" customHeight="1">
      <c r="A1623" s="437" t="s">
        <v>196</v>
      </c>
      <c r="B1623" s="443" t="s">
        <v>712</v>
      </c>
      <c r="C1623" s="374" t="s">
        <v>703</v>
      </c>
      <c r="D1623" s="392">
        <v>2</v>
      </c>
      <c r="E1623" s="578"/>
      <c r="F1623" s="375">
        <f>D1623*E1623</f>
        <v>0</v>
      </c>
    </row>
    <row r="1624" spans="1:6" ht="15.75">
      <c r="A1624" s="437"/>
      <c r="B1624" s="443"/>
      <c r="C1624" s="396"/>
      <c r="D1624" s="396"/>
      <c r="E1624" s="580"/>
      <c r="F1624" s="218"/>
    </row>
    <row r="1625" spans="1:6" ht="105">
      <c r="A1625" s="437" t="s">
        <v>198</v>
      </c>
      <c r="B1625" s="443" t="s">
        <v>851</v>
      </c>
      <c r="C1625" s="374" t="s">
        <v>322</v>
      </c>
      <c r="D1625" s="392">
        <v>200</v>
      </c>
      <c r="E1625" s="578"/>
      <c r="F1625" s="375">
        <f>D1625*E1625</f>
        <v>0</v>
      </c>
    </row>
    <row r="1626" spans="1:6" ht="15.75">
      <c r="A1626" s="437"/>
      <c r="B1626" s="443"/>
      <c r="C1626" s="396"/>
      <c r="D1626" s="396"/>
      <c r="E1626" s="580"/>
      <c r="F1626" s="218"/>
    </row>
    <row r="1627" spans="1:6" ht="39" customHeight="1">
      <c r="A1627" s="437" t="s">
        <v>200</v>
      </c>
      <c r="B1627" s="443" t="s">
        <v>713</v>
      </c>
      <c r="C1627" s="374" t="s">
        <v>703</v>
      </c>
      <c r="D1627" s="392">
        <v>1</v>
      </c>
      <c r="E1627" s="578"/>
      <c r="F1627" s="375">
        <f>D1627*E1627</f>
        <v>0</v>
      </c>
    </row>
    <row r="1628" spans="1:6" ht="15.75">
      <c r="A1628" s="437"/>
      <c r="B1628" s="373"/>
      <c r="C1628" s="396"/>
      <c r="D1628" s="396"/>
      <c r="E1628" s="580"/>
      <c r="F1628" s="218"/>
    </row>
    <row r="1629" spans="1:6" ht="15.75">
      <c r="A1629" s="216"/>
      <c r="B1629" s="444"/>
      <c r="C1629" s="225"/>
      <c r="D1629" s="225"/>
      <c r="E1629" s="542"/>
      <c r="F1629" s="218"/>
    </row>
    <row r="1630" spans="1:6" ht="16.5" thickBot="1">
      <c r="A1630" s="386"/>
      <c r="B1630" s="445" t="s">
        <v>699</v>
      </c>
      <c r="C1630" s="403"/>
      <c r="D1630" s="403"/>
      <c r="E1630" s="588"/>
      <c r="F1630" s="422">
        <f>SUM(F1594:F1629)</f>
        <v>0</v>
      </c>
    </row>
    <row r="1631" spans="1:6" ht="16.5" thickTop="1">
      <c r="A1631" s="437" t="s">
        <v>714</v>
      </c>
      <c r="B1631" s="368" t="s">
        <v>715</v>
      </c>
      <c r="C1631" s="368"/>
      <c r="D1631" s="368"/>
      <c r="E1631" s="589"/>
      <c r="F1631" s="446"/>
    </row>
    <row r="1632" spans="1:6" ht="15.75">
      <c r="A1632" s="437"/>
      <c r="B1632" s="368"/>
      <c r="C1632" s="394"/>
      <c r="D1632" s="394"/>
      <c r="E1632" s="582"/>
      <c r="F1632" s="401"/>
    </row>
    <row r="1633" spans="1:6" ht="75">
      <c r="A1633" s="390" t="s">
        <v>18</v>
      </c>
      <c r="B1633" s="271" t="s">
        <v>716</v>
      </c>
      <c r="C1633" s="374" t="s">
        <v>68</v>
      </c>
      <c r="D1633" s="392">
        <v>1</v>
      </c>
      <c r="E1633" s="578"/>
      <c r="F1633" s="375">
        <f>E1633*D1633</f>
        <v>0</v>
      </c>
    </row>
    <row r="1634" spans="1:6" ht="15.75">
      <c r="A1634" s="390"/>
      <c r="B1634" s="334"/>
      <c r="C1634" s="225"/>
      <c r="D1634" s="396"/>
      <c r="E1634" s="580"/>
      <c r="F1634" s="397"/>
    </row>
    <row r="1635" spans="1:6" ht="60">
      <c r="A1635" s="390" t="s">
        <v>21</v>
      </c>
      <c r="B1635" s="271" t="s">
        <v>840</v>
      </c>
      <c r="C1635" s="374" t="s">
        <v>68</v>
      </c>
      <c r="D1635" s="392">
        <v>11</v>
      </c>
      <c r="E1635" s="578"/>
      <c r="F1635" s="375">
        <f>E1635*D1635</f>
        <v>0</v>
      </c>
    </row>
    <row r="1636" spans="1:6" ht="15.75">
      <c r="A1636" s="390"/>
      <c r="B1636" s="334"/>
      <c r="C1636" s="225"/>
      <c r="D1636" s="394"/>
      <c r="E1636" s="582"/>
      <c r="F1636" s="436"/>
    </row>
    <row r="1637" spans="1:6" ht="53.25" customHeight="1">
      <c r="A1637" s="390" t="s">
        <v>22</v>
      </c>
      <c r="B1637" s="271" t="s">
        <v>717</v>
      </c>
      <c r="C1637" s="374" t="s">
        <v>68</v>
      </c>
      <c r="D1637" s="392">
        <v>5</v>
      </c>
      <c r="E1637" s="578"/>
      <c r="F1637" s="375">
        <f>E1637*D1637</f>
        <v>0</v>
      </c>
    </row>
    <row r="1638" spans="1:6" ht="15.75">
      <c r="A1638" s="390"/>
      <c r="B1638" s="334"/>
      <c r="C1638" s="225"/>
      <c r="D1638" s="394"/>
      <c r="E1638" s="582"/>
      <c r="F1638" s="436"/>
    </row>
    <row r="1639" spans="1:6" ht="15.75">
      <c r="A1639" s="216" t="s">
        <v>25</v>
      </c>
      <c r="B1639" s="424" t="s">
        <v>718</v>
      </c>
      <c r="C1639" s="374" t="s">
        <v>322</v>
      </c>
      <c r="D1639" s="374">
        <v>500</v>
      </c>
      <c r="E1639" s="574"/>
      <c r="F1639" s="375">
        <f>E1639*D1639</f>
        <v>0</v>
      </c>
    </row>
    <row r="1640" spans="1:6" ht="15.75">
      <c r="A1640" s="216"/>
      <c r="B1640" s="447"/>
      <c r="C1640" s="225"/>
      <c r="D1640" s="225"/>
      <c r="E1640" s="579"/>
      <c r="F1640" s="395"/>
    </row>
    <row r="1641" spans="1:6" ht="22.5" customHeight="1">
      <c r="A1641" s="216" t="s">
        <v>98</v>
      </c>
      <c r="B1641" s="91" t="s">
        <v>785</v>
      </c>
      <c r="C1641" s="374" t="s">
        <v>68</v>
      </c>
      <c r="D1641" s="374">
        <v>2</v>
      </c>
      <c r="E1641" s="574"/>
      <c r="F1641" s="375">
        <f>D1641*E1641</f>
        <v>0</v>
      </c>
    </row>
    <row r="1642" spans="1:6" ht="15.75">
      <c r="A1642" s="216"/>
      <c r="B1642" s="91"/>
      <c r="C1642" s="225"/>
      <c r="D1642" s="225"/>
      <c r="E1642" s="542"/>
      <c r="F1642" s="218"/>
    </row>
    <row r="1643" spans="1:6" ht="43.5" customHeight="1">
      <c r="A1643" s="216" t="s">
        <v>26</v>
      </c>
      <c r="B1643" s="91" t="s">
        <v>719</v>
      </c>
      <c r="C1643" s="374" t="s">
        <v>68</v>
      </c>
      <c r="D1643" s="374">
        <v>1</v>
      </c>
      <c r="E1643" s="574"/>
      <c r="F1643" s="375">
        <f>D1643*E1643</f>
        <v>0</v>
      </c>
    </row>
    <row r="1644" spans="1:6" ht="15.75">
      <c r="A1644" s="216"/>
      <c r="B1644" s="91"/>
      <c r="C1644" s="225"/>
      <c r="D1644" s="225"/>
      <c r="E1644" s="542"/>
      <c r="F1644" s="218"/>
    </row>
    <row r="1645" spans="1:6" ht="255.75" customHeight="1">
      <c r="A1645" s="216" t="s">
        <v>29</v>
      </c>
      <c r="B1645" s="91" t="s">
        <v>720</v>
      </c>
      <c r="C1645" s="374" t="s">
        <v>68</v>
      </c>
      <c r="D1645" s="374">
        <v>1</v>
      </c>
      <c r="E1645" s="574"/>
      <c r="F1645" s="375">
        <f>D1645*E1645</f>
        <v>0</v>
      </c>
    </row>
    <row r="1646" spans="1:6" ht="15.75">
      <c r="A1646" s="428"/>
      <c r="B1646" s="448"/>
      <c r="C1646" s="435"/>
      <c r="D1646" s="449"/>
      <c r="E1646" s="590"/>
      <c r="F1646" s="417"/>
    </row>
    <row r="1647" spans="1:6" ht="15.75">
      <c r="A1647" s="216" t="s">
        <v>31</v>
      </c>
      <c r="B1647" s="91" t="s">
        <v>721</v>
      </c>
      <c r="C1647" s="374" t="s">
        <v>68</v>
      </c>
      <c r="D1647" s="374">
        <v>5</v>
      </c>
      <c r="E1647" s="574"/>
      <c r="F1647" s="375">
        <f>D1647*E1647</f>
        <v>0</v>
      </c>
    </row>
    <row r="1648" spans="1:6" ht="15.75">
      <c r="A1648" s="216"/>
      <c r="B1648" s="91"/>
      <c r="C1648" s="225"/>
      <c r="D1648" s="225"/>
      <c r="E1648" s="542"/>
      <c r="F1648" s="218"/>
    </row>
    <row r="1649" spans="1:6" ht="15.75">
      <c r="A1649" s="216" t="s">
        <v>33</v>
      </c>
      <c r="B1649" s="91" t="s">
        <v>722</v>
      </c>
      <c r="C1649" s="374" t="s">
        <v>68</v>
      </c>
      <c r="D1649" s="374">
        <v>11</v>
      </c>
      <c r="E1649" s="574"/>
      <c r="F1649" s="375">
        <f>D1649*E1649</f>
        <v>0</v>
      </c>
    </row>
    <row r="1650" spans="1:6" ht="15.75">
      <c r="A1650" s="216"/>
      <c r="B1650" s="91"/>
      <c r="C1650" s="225"/>
      <c r="D1650" s="225"/>
      <c r="E1650" s="542"/>
      <c r="F1650" s="218"/>
    </row>
    <row r="1651" spans="1:6" ht="60" customHeight="1">
      <c r="A1651" s="216" t="s">
        <v>35</v>
      </c>
      <c r="B1651" s="91" t="s">
        <v>723</v>
      </c>
      <c r="C1651" s="374" t="s">
        <v>68</v>
      </c>
      <c r="D1651" s="374">
        <v>5</v>
      </c>
      <c r="E1651" s="574"/>
      <c r="F1651" s="375">
        <f>D1651*E1651</f>
        <v>0</v>
      </c>
    </row>
    <row r="1652" spans="1:6" ht="15.75">
      <c r="A1652" s="216"/>
      <c r="B1652" s="91"/>
      <c r="C1652" s="225"/>
      <c r="D1652" s="225"/>
      <c r="E1652" s="542"/>
      <c r="F1652" s="218"/>
    </row>
    <row r="1653" spans="1:6" ht="15.75">
      <c r="A1653" s="216" t="s">
        <v>188</v>
      </c>
      <c r="B1653" s="91" t="s">
        <v>724</v>
      </c>
      <c r="C1653" s="374" t="s">
        <v>68</v>
      </c>
      <c r="D1653" s="374">
        <v>16</v>
      </c>
      <c r="E1653" s="574"/>
      <c r="F1653" s="375">
        <f>D1653*E1653</f>
        <v>0</v>
      </c>
    </row>
    <row r="1654" spans="1:6" ht="15.75">
      <c r="A1654" s="216"/>
      <c r="B1654" s="91"/>
      <c r="C1654" s="225"/>
      <c r="D1654" s="225"/>
      <c r="E1654" s="542"/>
      <c r="F1654" s="218"/>
    </row>
    <row r="1655" spans="1:6" ht="15.75">
      <c r="A1655" s="216" t="s">
        <v>190</v>
      </c>
      <c r="B1655" s="91" t="s">
        <v>725</v>
      </c>
      <c r="C1655" s="374" t="s">
        <v>68</v>
      </c>
      <c r="D1655" s="374">
        <v>16</v>
      </c>
      <c r="E1655" s="574"/>
      <c r="F1655" s="375">
        <f>D1655*E1655</f>
        <v>0</v>
      </c>
    </row>
    <row r="1656" spans="1:6" ht="15.75">
      <c r="A1656" s="216"/>
      <c r="B1656" s="91"/>
      <c r="C1656" s="225"/>
      <c r="D1656" s="225"/>
      <c r="E1656" s="542"/>
      <c r="F1656" s="218"/>
    </row>
    <row r="1657" spans="1:6" ht="15.75">
      <c r="A1657" s="216" t="s">
        <v>192</v>
      </c>
      <c r="B1657" s="91" t="s">
        <v>726</v>
      </c>
      <c r="C1657" s="374" t="s">
        <v>68</v>
      </c>
      <c r="D1657" s="374">
        <v>32</v>
      </c>
      <c r="E1657" s="574"/>
      <c r="F1657" s="375">
        <f>D1657*E1657</f>
        <v>0</v>
      </c>
    </row>
    <row r="1658" spans="1:6" ht="15.75">
      <c r="A1658" s="216"/>
      <c r="B1658" s="91"/>
      <c r="C1658" s="225"/>
      <c r="D1658" s="225"/>
      <c r="E1658" s="542"/>
      <c r="F1658" s="218"/>
    </row>
    <row r="1659" spans="1:6" ht="61.5" customHeight="1">
      <c r="A1659" s="216" t="s">
        <v>194</v>
      </c>
      <c r="B1659" s="91" t="s">
        <v>727</v>
      </c>
      <c r="C1659" s="374" t="s">
        <v>322</v>
      </c>
      <c r="D1659" s="374">
        <v>500</v>
      </c>
      <c r="E1659" s="574"/>
      <c r="F1659" s="375">
        <f>D1659*E1659</f>
        <v>0</v>
      </c>
    </row>
    <row r="1660" spans="1:6" ht="15.75">
      <c r="A1660" s="216"/>
      <c r="B1660" s="91"/>
      <c r="C1660" s="225"/>
      <c r="D1660" s="225"/>
      <c r="E1660" s="542"/>
      <c r="F1660" s="218"/>
    </row>
    <row r="1661" spans="1:6" ht="15.75">
      <c r="A1661" s="216" t="s">
        <v>196</v>
      </c>
      <c r="B1661" s="91" t="s">
        <v>728</v>
      </c>
      <c r="C1661" s="374" t="s">
        <v>322</v>
      </c>
      <c r="D1661" s="374">
        <v>500</v>
      </c>
      <c r="E1661" s="574"/>
      <c r="F1661" s="375">
        <f>D1661*E1661</f>
        <v>0</v>
      </c>
    </row>
    <row r="1662" spans="1:6" ht="15.75">
      <c r="A1662" s="216"/>
      <c r="B1662" s="91"/>
      <c r="C1662" s="225"/>
      <c r="D1662" s="225"/>
      <c r="E1662" s="542"/>
      <c r="F1662" s="218"/>
    </row>
    <row r="1663" spans="1:6" ht="15.75">
      <c r="A1663" s="216"/>
      <c r="B1663" s="91"/>
      <c r="C1663" s="225"/>
      <c r="D1663" s="225"/>
      <c r="E1663" s="218"/>
      <c r="F1663" s="218"/>
    </row>
    <row r="1664" spans="1:6" ht="16.5" thickBot="1">
      <c r="A1664" s="450"/>
      <c r="B1664" s="445" t="s">
        <v>715</v>
      </c>
      <c r="C1664" s="445"/>
      <c r="D1664" s="445"/>
      <c r="E1664" s="451" t="s">
        <v>516</v>
      </c>
      <c r="F1664" s="422">
        <f>SUM(F1633:F1663)</f>
        <v>0</v>
      </c>
    </row>
    <row r="1665" spans="1:6" ht="16.5" thickTop="1">
      <c r="A1665" s="452"/>
      <c r="B1665" s="453"/>
      <c r="C1665" s="454"/>
      <c r="D1665" s="454"/>
      <c r="E1665" s="455"/>
      <c r="F1665" s="455"/>
    </row>
    <row r="1666" spans="1:6" ht="15.75">
      <c r="A1666" s="216" t="s">
        <v>729</v>
      </c>
      <c r="B1666" s="368" t="s">
        <v>730</v>
      </c>
      <c r="C1666" s="225"/>
      <c r="D1666" s="225"/>
      <c r="E1666" s="218"/>
      <c r="F1666" s="218"/>
    </row>
    <row r="1667" spans="1:6" ht="15.75">
      <c r="A1667" s="216"/>
      <c r="B1667" s="271"/>
      <c r="C1667" s="225"/>
      <c r="D1667" s="225"/>
      <c r="E1667" s="218"/>
      <c r="F1667" s="218"/>
    </row>
    <row r="1668" spans="1:6" ht="15.75">
      <c r="A1668" s="216" t="s">
        <v>18</v>
      </c>
      <c r="B1668" s="271" t="s">
        <v>731</v>
      </c>
      <c r="C1668" s="374" t="s">
        <v>329</v>
      </c>
      <c r="D1668" s="374">
        <v>1</v>
      </c>
      <c r="E1668" s="578"/>
      <c r="F1668" s="375">
        <f>D1668*E1668</f>
        <v>0</v>
      </c>
    </row>
    <row r="1669" spans="1:6" ht="15.75">
      <c r="A1669" s="216"/>
      <c r="B1669" s="271"/>
      <c r="C1669" s="225"/>
      <c r="D1669" s="225"/>
      <c r="E1669" s="542"/>
      <c r="F1669" s="395"/>
    </row>
    <row r="1670" spans="1:6" ht="54.75" customHeight="1">
      <c r="A1670" s="216" t="s">
        <v>21</v>
      </c>
      <c r="B1670" s="271" t="s">
        <v>841</v>
      </c>
      <c r="C1670" s="374" t="s">
        <v>322</v>
      </c>
      <c r="D1670" s="374">
        <v>80</v>
      </c>
      <c r="E1670" s="578"/>
      <c r="F1670" s="375">
        <f>D1670*E1670</f>
        <v>0</v>
      </c>
    </row>
    <row r="1671" spans="1:6" ht="15.75">
      <c r="A1671" s="216"/>
      <c r="B1671" s="271"/>
      <c r="C1671" s="225"/>
      <c r="D1671" s="225"/>
      <c r="E1671" s="542"/>
      <c r="F1671" s="395"/>
    </row>
    <row r="1672" spans="1:6" ht="34.5" customHeight="1">
      <c r="A1672" s="216" t="s">
        <v>22</v>
      </c>
      <c r="B1672" s="271" t="s">
        <v>732</v>
      </c>
      <c r="C1672" s="374" t="s">
        <v>329</v>
      </c>
      <c r="D1672" s="374">
        <v>1</v>
      </c>
      <c r="E1672" s="578"/>
      <c r="F1672" s="375">
        <f>D1672*E1672</f>
        <v>0</v>
      </c>
    </row>
    <row r="1673" spans="1:6" ht="15.75">
      <c r="A1673" s="216"/>
      <c r="B1673" s="271"/>
      <c r="C1673" s="225"/>
      <c r="D1673" s="225"/>
      <c r="E1673" s="542"/>
      <c r="F1673" s="395"/>
    </row>
    <row r="1674" spans="1:6" ht="34.5" customHeight="1">
      <c r="A1674" s="216" t="s">
        <v>25</v>
      </c>
      <c r="B1674" s="271" t="s">
        <v>733</v>
      </c>
      <c r="C1674" s="374" t="s">
        <v>119</v>
      </c>
      <c r="D1674" s="374">
        <v>8</v>
      </c>
      <c r="E1674" s="578"/>
      <c r="F1674" s="375">
        <f>D1674*E1674</f>
        <v>0</v>
      </c>
    </row>
    <row r="1675" spans="1:6" ht="15.75">
      <c r="A1675" s="216"/>
      <c r="B1675" s="271"/>
      <c r="C1675" s="225"/>
      <c r="D1675" s="225"/>
      <c r="E1675" s="542"/>
      <c r="F1675" s="395"/>
    </row>
    <row r="1676" spans="1:6" ht="15.75">
      <c r="A1676" s="216" t="s">
        <v>98</v>
      </c>
      <c r="B1676" s="271" t="s">
        <v>734</v>
      </c>
      <c r="C1676" s="374" t="s">
        <v>119</v>
      </c>
      <c r="D1676" s="374">
        <v>8</v>
      </c>
      <c r="E1676" s="578"/>
      <c r="F1676" s="375">
        <f>D1676*E1676</f>
        <v>0</v>
      </c>
    </row>
    <row r="1677" spans="1:6" ht="15.75">
      <c r="A1677" s="216"/>
      <c r="B1677" s="271"/>
      <c r="C1677" s="225"/>
      <c r="D1677" s="225"/>
      <c r="E1677" s="542"/>
      <c r="F1677" s="395"/>
    </row>
    <row r="1678" spans="1:6" ht="15.75">
      <c r="A1678" s="216" t="s">
        <v>26</v>
      </c>
      <c r="B1678" s="271" t="s">
        <v>735</v>
      </c>
      <c r="C1678" s="374" t="s">
        <v>322</v>
      </c>
      <c r="D1678" s="374">
        <v>80</v>
      </c>
      <c r="E1678" s="578"/>
      <c r="F1678" s="375">
        <f>D1678*E1678</f>
        <v>0</v>
      </c>
    </row>
    <row r="1679" spans="1:6" ht="15.75">
      <c r="A1679" s="216"/>
      <c r="B1679" s="271"/>
      <c r="C1679" s="225"/>
      <c r="D1679" s="225"/>
      <c r="E1679" s="542"/>
      <c r="F1679" s="395"/>
    </row>
    <row r="1680" spans="1:6" ht="15.75">
      <c r="A1680" s="216" t="s">
        <v>29</v>
      </c>
      <c r="B1680" s="271" t="s">
        <v>736</v>
      </c>
      <c r="C1680" s="374" t="s">
        <v>322</v>
      </c>
      <c r="D1680" s="374">
        <v>80</v>
      </c>
      <c r="E1680" s="578"/>
      <c r="F1680" s="375">
        <f>D1680*E1680</f>
        <v>0</v>
      </c>
    </row>
    <row r="1681" spans="1:6" ht="15.75">
      <c r="A1681" s="216"/>
      <c r="B1681" s="271"/>
      <c r="C1681" s="225"/>
      <c r="D1681" s="225"/>
      <c r="E1681" s="542"/>
      <c r="F1681" s="395"/>
    </row>
    <row r="1682" spans="1:6" ht="16.5" thickBot="1">
      <c r="A1682" s="456"/>
      <c r="B1682" s="457" t="s">
        <v>737</v>
      </c>
      <c r="C1682" s="458"/>
      <c r="D1682" s="458"/>
      <c r="E1682" s="591"/>
      <c r="F1682" s="459">
        <f>SUM(F1668:F1681)</f>
        <v>0</v>
      </c>
    </row>
    <row r="1683" spans="1:6" ht="16.5" thickTop="1">
      <c r="A1683" s="216"/>
      <c r="B1683" s="279"/>
      <c r="C1683" s="225"/>
      <c r="D1683" s="225"/>
      <c r="E1683" s="218"/>
      <c r="F1683" s="337"/>
    </row>
    <row r="1684" spans="1:6" ht="15.75">
      <c r="A1684" s="452"/>
      <c r="B1684" s="460"/>
      <c r="C1684" s="454"/>
      <c r="D1684" s="454"/>
      <c r="E1684" s="461"/>
      <c r="F1684" s="462"/>
    </row>
    <row r="1685" spans="1:6" ht="15.75">
      <c r="A1685" s="488"/>
      <c r="B1685" s="489" t="s">
        <v>584</v>
      </c>
      <c r="C1685" s="490"/>
      <c r="D1685" s="490"/>
      <c r="E1685" s="491"/>
      <c r="F1685" s="491"/>
    </row>
    <row r="1686" spans="1:6" ht="15.75">
      <c r="A1686" s="463"/>
      <c r="B1686" s="431"/>
      <c r="C1686" s="396"/>
      <c r="D1686" s="396"/>
      <c r="E1686" s="397"/>
      <c r="F1686" s="397"/>
    </row>
    <row r="1687" spans="1:6" ht="15.75">
      <c r="A1687" s="362" t="s">
        <v>590</v>
      </c>
      <c r="B1687" s="367" t="s">
        <v>591</v>
      </c>
      <c r="C1687" s="464"/>
      <c r="D1687" s="464"/>
      <c r="E1687" s="465"/>
      <c r="F1687" s="466">
        <f>F1409</f>
        <v>0</v>
      </c>
    </row>
    <row r="1688" spans="1:6" ht="15.75">
      <c r="A1688" s="362" t="s">
        <v>609</v>
      </c>
      <c r="B1688" s="367" t="s">
        <v>610</v>
      </c>
      <c r="C1688" s="464"/>
      <c r="D1688" s="464"/>
      <c r="E1688" s="465"/>
      <c r="F1688" s="466">
        <f>F1456</f>
        <v>0</v>
      </c>
    </row>
    <row r="1689" spans="1:6" ht="15.75">
      <c r="A1689" s="362" t="s">
        <v>640</v>
      </c>
      <c r="B1689" s="361" t="s">
        <v>641</v>
      </c>
      <c r="C1689" s="464"/>
      <c r="D1689" s="464"/>
      <c r="E1689" s="465"/>
      <c r="F1689" s="466">
        <f>F1523</f>
        <v>0</v>
      </c>
    </row>
    <row r="1690" spans="1:6" ht="15.75">
      <c r="A1690" s="413" t="s">
        <v>663</v>
      </c>
      <c r="B1690" s="467" t="s">
        <v>664</v>
      </c>
      <c r="C1690" s="464"/>
      <c r="D1690" s="464"/>
      <c r="E1690" s="465"/>
      <c r="F1690" s="466">
        <f>F1559</f>
        <v>0</v>
      </c>
    </row>
    <row r="1691" spans="1:6" ht="15.75">
      <c r="A1691" s="428" t="s">
        <v>686</v>
      </c>
      <c r="B1691" s="431" t="s">
        <v>687</v>
      </c>
      <c r="C1691" s="464"/>
      <c r="D1691" s="464"/>
      <c r="E1691" s="465"/>
      <c r="F1691" s="466">
        <f>F1590</f>
        <v>0</v>
      </c>
    </row>
    <row r="1692" spans="1:6" ht="15.75">
      <c r="A1692" s="428" t="s">
        <v>698</v>
      </c>
      <c r="B1692" s="431" t="s">
        <v>699</v>
      </c>
      <c r="C1692" s="464"/>
      <c r="D1692" s="464"/>
      <c r="E1692" s="465"/>
      <c r="F1692" s="466">
        <f>F1630</f>
        <v>0</v>
      </c>
    </row>
    <row r="1693" spans="1:6" ht="15.75">
      <c r="A1693" s="428" t="s">
        <v>714</v>
      </c>
      <c r="B1693" s="431" t="s">
        <v>715</v>
      </c>
      <c r="C1693" s="464"/>
      <c r="D1693" s="464"/>
      <c r="E1693" s="465"/>
      <c r="F1693" s="466">
        <f>F1664</f>
        <v>0</v>
      </c>
    </row>
    <row r="1694" spans="1:6" ht="15.75">
      <c r="A1694" s="428" t="s">
        <v>729</v>
      </c>
      <c r="B1694" s="596" t="s">
        <v>758</v>
      </c>
      <c r="C1694" s="464"/>
      <c r="D1694" s="464"/>
      <c r="E1694" s="465"/>
      <c r="F1694" s="466">
        <f>F1682</f>
        <v>0</v>
      </c>
    </row>
    <row r="1695" spans="1:6" ht="15.75">
      <c r="A1695" s="390"/>
      <c r="B1695" s="364"/>
      <c r="C1695" s="327"/>
      <c r="D1695" s="225"/>
      <c r="E1695" s="218"/>
      <c r="F1695" s="218"/>
    </row>
    <row r="1696" spans="1:6" ht="15.75">
      <c r="A1696" s="390"/>
      <c r="B1696" s="364"/>
      <c r="C1696" s="225"/>
      <c r="D1696" s="468" t="s">
        <v>516</v>
      </c>
      <c r="E1696" s="469"/>
      <c r="F1696" s="470">
        <f>SUM(F1687:F1694)</f>
        <v>0</v>
      </c>
    </row>
    <row r="1697" spans="1:6" ht="15.75">
      <c r="A1697" s="390"/>
      <c r="B1697" s="434"/>
      <c r="C1697" s="89"/>
      <c r="D1697" s="432"/>
      <c r="E1697" s="217"/>
      <c r="F1697" s="471"/>
    </row>
    <row r="1698" spans="1:6" ht="15.75">
      <c r="A1698" s="432"/>
      <c r="B1698" s="364"/>
      <c r="C1698" s="432"/>
      <c r="D1698" s="432"/>
      <c r="E1698" s="472"/>
      <c r="F1698" s="472"/>
    </row>
    <row r="1706" spans="1:6" ht="20.25">
      <c r="A1706" s="492"/>
      <c r="B1706" s="484" t="s">
        <v>738</v>
      </c>
      <c r="C1706" s="492"/>
      <c r="D1706" s="492"/>
      <c r="E1706" s="492"/>
      <c r="F1706" s="492"/>
    </row>
    <row r="1707" spans="1:6" ht="18">
      <c r="A1707" s="473"/>
      <c r="B1707" s="474"/>
      <c r="C1707" s="473"/>
      <c r="D1707" s="473"/>
      <c r="E1707" s="473"/>
      <c r="F1707" s="473"/>
    </row>
    <row r="1708" spans="1:6" ht="24.75" customHeight="1">
      <c r="A1708" s="475" t="s">
        <v>18</v>
      </c>
      <c r="B1708" s="475" t="s">
        <v>739</v>
      </c>
      <c r="C1708" s="473"/>
      <c r="D1708" s="473"/>
      <c r="E1708" s="493">
        <f>F126</f>
        <v>0</v>
      </c>
      <c r="F1708" s="493"/>
    </row>
    <row r="1709" spans="1:6" ht="23.25" customHeight="1">
      <c r="A1709" s="475" t="s">
        <v>21</v>
      </c>
      <c r="B1709" s="475" t="s">
        <v>740</v>
      </c>
      <c r="C1709" s="473"/>
      <c r="D1709" s="473"/>
      <c r="E1709" s="493">
        <f>E658</f>
        <v>0</v>
      </c>
      <c r="F1709" s="493"/>
    </row>
    <row r="1710" spans="1:6" ht="24" customHeight="1">
      <c r="A1710" s="475" t="s">
        <v>22</v>
      </c>
      <c r="B1710" s="475" t="s">
        <v>741</v>
      </c>
      <c r="C1710" s="473"/>
      <c r="D1710" s="473"/>
      <c r="E1710" s="493">
        <f>F832</f>
        <v>0</v>
      </c>
      <c r="F1710" s="493"/>
    </row>
    <row r="1711" spans="1:6" ht="22.5" customHeight="1">
      <c r="A1711" s="475" t="s">
        <v>25</v>
      </c>
      <c r="B1711" s="475" t="s">
        <v>742</v>
      </c>
      <c r="C1711" s="473"/>
      <c r="D1711" s="473"/>
      <c r="E1711" s="493">
        <f>F972</f>
        <v>0</v>
      </c>
      <c r="F1711" s="493"/>
    </row>
    <row r="1712" spans="1:6" ht="23.25" customHeight="1">
      <c r="A1712" s="475" t="s">
        <v>98</v>
      </c>
      <c r="B1712" s="475" t="s">
        <v>743</v>
      </c>
      <c r="C1712" s="473"/>
      <c r="D1712" s="473"/>
      <c r="E1712" s="493">
        <f>F1318</f>
        <v>0</v>
      </c>
      <c r="F1712" s="493"/>
    </row>
    <row r="1713" spans="1:6" ht="25.5" customHeight="1">
      <c r="A1713" s="475" t="s">
        <v>26</v>
      </c>
      <c r="B1713" s="475" t="s">
        <v>586</v>
      </c>
      <c r="C1713" s="473"/>
      <c r="D1713" s="473"/>
      <c r="E1713" s="493">
        <f>F1696</f>
        <v>0</v>
      </c>
      <c r="F1713" s="493"/>
    </row>
    <row r="1714" spans="1:6" ht="18">
      <c r="A1714" s="475"/>
      <c r="C1714" s="473"/>
      <c r="D1714" s="473"/>
      <c r="E1714" s="476"/>
      <c r="F1714" s="476"/>
    </row>
    <row r="1715" spans="1:6" ht="18">
      <c r="A1715" s="473"/>
      <c r="B1715" s="473"/>
      <c r="C1715" s="473"/>
      <c r="D1715" s="477" t="s">
        <v>744</v>
      </c>
      <c r="E1715" s="494">
        <f>SUM(E1708:F1713)</f>
        <v>0</v>
      </c>
      <c r="F1715" s="494"/>
    </row>
    <row r="1716" spans="1:6" ht="18">
      <c r="A1716" s="473"/>
      <c r="B1716" s="473"/>
      <c r="C1716" s="473"/>
      <c r="D1716" s="476" t="s">
        <v>745</v>
      </c>
      <c r="E1716" s="493">
        <f>SUM(E1715*0.25)</f>
        <v>0</v>
      </c>
      <c r="F1716" s="493"/>
    </row>
    <row r="1717" spans="1:6" ht="18">
      <c r="A1717" s="473"/>
      <c r="B1717" s="473"/>
      <c r="C1717" s="473"/>
      <c r="D1717" s="477" t="s">
        <v>746</v>
      </c>
      <c r="E1717" s="494">
        <f>SUM(E1715:F1716)</f>
        <v>0</v>
      </c>
      <c r="F1717" s="494"/>
    </row>
    <row r="1718" spans="1:6" ht="18">
      <c r="A1718" s="473"/>
      <c r="B1718" s="473"/>
      <c r="C1718" s="473"/>
      <c r="D1718" s="473"/>
      <c r="E1718" s="473"/>
      <c r="F1718" s="473"/>
    </row>
    <row r="1719" spans="1:6" ht="18">
      <c r="A1719" s="473"/>
      <c r="B1719" s="473"/>
      <c r="C1719" s="473"/>
      <c r="D1719" s="473"/>
      <c r="E1719" s="473"/>
      <c r="F1719" s="473"/>
    </row>
    <row r="1720" spans="1:6" ht="18">
      <c r="A1720" s="473"/>
      <c r="B1720" s="473"/>
      <c r="C1720" s="473"/>
      <c r="D1720" s="473"/>
      <c r="E1720" s="473"/>
      <c r="F1720" s="473"/>
    </row>
    <row r="1721" spans="1:6" ht="18">
      <c r="A1721" s="473"/>
      <c r="B1721" s="473"/>
      <c r="C1721" s="473"/>
      <c r="D1721" s="473"/>
      <c r="E1721" s="473"/>
      <c r="F1721" s="473"/>
    </row>
  </sheetData>
  <sheetProtection algorithmName="SHA-512" hashValue="FclPd4ijEVYeZmGbN8PcMTT7iPIsMV5mKBK16VZDfd11R1TIp5Vrv2nCYVz1I/gNXGTW4qqHV2C8zigfpc/OGQ==" saltValue="eLJxEmb3XqCkDEadi/6D9w==" spinCount="100000" sheet="1" objects="1" scenarios="1"/>
  <mergeCells count="160">
    <mergeCell ref="C1:F1"/>
    <mergeCell ref="A2:B2"/>
    <mergeCell ref="C2:F2"/>
    <mergeCell ref="A3:F3"/>
    <mergeCell ref="B25:F25"/>
    <mergeCell ref="C28:F28"/>
    <mergeCell ref="C30:F30"/>
    <mergeCell ref="C32:F32"/>
    <mergeCell ref="C34:F34"/>
    <mergeCell ref="C36:F36"/>
    <mergeCell ref="C38:F38"/>
    <mergeCell ref="C40:F40"/>
    <mergeCell ref="C128:F128"/>
    <mergeCell ref="A129:B129"/>
    <mergeCell ref="C129:F129"/>
    <mergeCell ref="A130:F130"/>
    <mergeCell ref="B152:F152"/>
    <mergeCell ref="C160:F160"/>
    <mergeCell ref="C162:F162"/>
    <mergeCell ref="C164:F164"/>
    <mergeCell ref="C166:F166"/>
    <mergeCell ref="C168:F168"/>
    <mergeCell ref="B177:F177"/>
    <mergeCell ref="B178:F178"/>
    <mergeCell ref="B179:F179"/>
    <mergeCell ref="B180:F180"/>
    <mergeCell ref="B181:F181"/>
    <mergeCell ref="B182:F182"/>
    <mergeCell ref="B183:F183"/>
    <mergeCell ref="B184:F184"/>
    <mergeCell ref="B185:F185"/>
    <mergeCell ref="B186:F186"/>
    <mergeCell ref="B187:F187"/>
    <mergeCell ref="B188:F188"/>
    <mergeCell ref="B189:F189"/>
    <mergeCell ref="B190:F190"/>
    <mergeCell ref="B333:F333"/>
    <mergeCell ref="B230:F230"/>
    <mergeCell ref="B231:F231"/>
    <mergeCell ref="B232:F232"/>
    <mergeCell ref="B233:F233"/>
    <mergeCell ref="B234:F234"/>
    <mergeCell ref="B313:F313"/>
    <mergeCell ref="B314:F314"/>
    <mergeCell ref="B315:F315"/>
    <mergeCell ref="B316:F316"/>
    <mergeCell ref="B325:F325"/>
    <mergeCell ref="B326:F326"/>
    <mergeCell ref="B327:F327"/>
    <mergeCell ref="B328:F328"/>
    <mergeCell ref="B329:F329"/>
    <mergeCell ref="B330:F330"/>
    <mergeCell ref="B331:F331"/>
    <mergeCell ref="B332:F332"/>
    <mergeCell ref="B317:F317"/>
    <mergeCell ref="B318:F318"/>
    <mergeCell ref="B319:F319"/>
    <mergeCell ref="B320:F320"/>
    <mergeCell ref="B321:F321"/>
    <mergeCell ref="B322:F322"/>
    <mergeCell ref="B323:F323"/>
    <mergeCell ref="B324:F324"/>
    <mergeCell ref="B360:F360"/>
    <mergeCell ref="B378:F378"/>
    <mergeCell ref="B379:F379"/>
    <mergeCell ref="B398:F398"/>
    <mergeCell ref="B399:F399"/>
    <mergeCell ref="B400:F400"/>
    <mergeCell ref="B334:F334"/>
    <mergeCell ref="B335:F335"/>
    <mergeCell ref="B336:F336"/>
    <mergeCell ref="B406:F406"/>
    <mergeCell ref="B407:F407"/>
    <mergeCell ref="B408:F408"/>
    <mergeCell ref="B409:F409"/>
    <mergeCell ref="B410:F410"/>
    <mergeCell ref="B411:F411"/>
    <mergeCell ref="B412:F412"/>
    <mergeCell ref="B413:F413"/>
    <mergeCell ref="B380:F380"/>
    <mergeCell ref="B381:F381"/>
    <mergeCell ref="B382:F382"/>
    <mergeCell ref="B551:F551"/>
    <mergeCell ref="B552:F552"/>
    <mergeCell ref="B553:F553"/>
    <mergeCell ref="B554:F554"/>
    <mergeCell ref="B555:F555"/>
    <mergeCell ref="B556:F556"/>
    <mergeCell ref="B557:F557"/>
    <mergeCell ref="B558:F558"/>
    <mergeCell ref="B414:F414"/>
    <mergeCell ref="B416:F416"/>
    <mergeCell ref="C1363:F1363"/>
    <mergeCell ref="C1365:F1365"/>
    <mergeCell ref="A979:B979"/>
    <mergeCell ref="C1013:F1013"/>
    <mergeCell ref="A847:B847"/>
    <mergeCell ref="A672:B672"/>
    <mergeCell ref="C846:F846"/>
    <mergeCell ref="C874:F874"/>
    <mergeCell ref="C876:F876"/>
    <mergeCell ref="A866:F866"/>
    <mergeCell ref="C978:F978"/>
    <mergeCell ref="A1002:F1002"/>
    <mergeCell ref="C1009:F1009"/>
    <mergeCell ref="C1011:F1011"/>
    <mergeCell ref="D1318:E1318"/>
    <mergeCell ref="A1355:F1355"/>
    <mergeCell ref="C704:F704"/>
    <mergeCell ref="C706:F706"/>
    <mergeCell ref="C708:F708"/>
    <mergeCell ref="A695:F695"/>
    <mergeCell ref="B401:F401"/>
    <mergeCell ref="B402:F402"/>
    <mergeCell ref="B403:F403"/>
    <mergeCell ref="B404:F404"/>
    <mergeCell ref="B405:F405"/>
    <mergeCell ref="B480:F480"/>
    <mergeCell ref="A1332:B1332"/>
    <mergeCell ref="C1331:F1331"/>
    <mergeCell ref="C1361:F1361"/>
    <mergeCell ref="B481:F481"/>
    <mergeCell ref="B482:F482"/>
    <mergeCell ref="B483:F483"/>
    <mergeCell ref="B549:F549"/>
    <mergeCell ref="B471:F471"/>
    <mergeCell ref="B472:F472"/>
    <mergeCell ref="B473:F473"/>
    <mergeCell ref="B474:F474"/>
    <mergeCell ref="B475:F475"/>
    <mergeCell ref="B476:F476"/>
    <mergeCell ref="B477:F477"/>
    <mergeCell ref="B478:F478"/>
    <mergeCell ref="B479:F479"/>
    <mergeCell ref="C671:F671"/>
    <mergeCell ref="B610:C610"/>
    <mergeCell ref="B550:F550"/>
    <mergeCell ref="B522:F522"/>
    <mergeCell ref="B523:F523"/>
    <mergeCell ref="B524:F524"/>
    <mergeCell ref="B525:F525"/>
    <mergeCell ref="B358:F358"/>
    <mergeCell ref="B359:F359"/>
    <mergeCell ref="B508:F508"/>
    <mergeCell ref="B509:F509"/>
    <mergeCell ref="B547:F547"/>
    <mergeCell ref="B548:F548"/>
    <mergeCell ref="B526:F526"/>
    <mergeCell ref="B510:F510"/>
    <mergeCell ref="B511:F511"/>
    <mergeCell ref="B512:F512"/>
    <mergeCell ref="B513:F513"/>
    <mergeCell ref="B514:F514"/>
    <mergeCell ref="B515:F515"/>
    <mergeCell ref="B516:F516"/>
    <mergeCell ref="B517:F517"/>
    <mergeCell ref="B518:F518"/>
    <mergeCell ref="B519:F519"/>
    <mergeCell ref="B520:F520"/>
    <mergeCell ref="B521:F521"/>
  </mergeCells>
  <hyperlinks>
    <hyperlink ref="B962" location="A.3!A1" display="A.3!A1"/>
    <hyperlink ref="B975" location="B.1!A1" display="B.1!A1"/>
    <hyperlink ref="B973" location="A.8!A1" display="A.8!A1"/>
    <hyperlink ref="B964" location="A.4!A1" display="REKAPITULACIJA GRAĐEVINSKIH RADOVA"/>
    <hyperlink ref="B966" location="A.3!A1" display="ZEMLJANI RADOVI"/>
    <hyperlink ref="B969" location="A.6!A1" display="BETONSKI RADOVI"/>
    <hyperlink ref="B968" location="A.5!A1" display="ARMIRAČKI RADOVI"/>
    <hyperlink ref="B967" location="A.4!A1" display="TESARSKI RADOVI"/>
    <hyperlink ref="B972" location="A.7!A1" display="UKUPNO A"/>
    <hyperlink ref="B122" location="A.6!A1" display="BETONSKI RADOVI"/>
    <hyperlink ref="B121" location="A.5!A1" display="ARMIRAČKI RADOVI"/>
    <hyperlink ref="B120" location="A.4!A1" display="TESARSKI RADOVI"/>
    <hyperlink ref="B123" location="A.7!A1" display="ZIDARSKI RADOVI"/>
    <hyperlink ref="B124" location="A.8!A1" display="MONTAŽNI RADOVI"/>
    <hyperlink ref="B119" location="A.4!A1" display="ZEMLJANI RADOVI I RUŠENJA"/>
    <hyperlink ref="B970" location="A.6!A1" display="BETONSKI RADOVI"/>
  </hyperlinks>
  <pageMargins left="0.70866141732283472" right="0.70866141732283472" top="0.74803149606299213" bottom="0.74803149606299213" header="0.31496062992125984" footer="0.31496062992125984"/>
  <pageSetup paperSize="9" scale="60" orientation="portrait" verticalDpi="300" r:id="rId1"/>
  <headerFooter>
    <oddHeader>&amp;LTROŠKOVNIK RADOVA ZA DOVRŠETAK&amp;CGRAĐEVINA: ZAVIČAJNI MUZEJ BENKOVAC&amp;R&amp;"Arial,Uobičajeno"INVESTITOR: ZAVIČAJNI MUZEJ BENKOVAC</oddHeader>
    <oddFooter>&amp;RStranica &amp;P od &amp;N</oddFooter>
  </headerFooter>
  <rowBreaks count="37" manualBreakCount="37">
    <brk id="44" max="16383" man="1"/>
    <brk id="101" max="16383" man="1"/>
    <brk id="127" max="16383" man="1"/>
    <brk id="173" max="16383" man="1"/>
    <brk id="226" max="16383" man="1"/>
    <brk id="309" max="16383" man="1"/>
    <brk id="338" max="5" man="1"/>
    <brk id="352" max="5" man="1"/>
    <brk id="372" max="16383" man="1"/>
    <brk id="392" max="16383" man="1"/>
    <brk id="419" max="16383" man="1"/>
    <brk id="465" max="5" man="1"/>
    <brk id="502" max="5" man="1"/>
    <brk id="543" max="16383" man="1"/>
    <brk id="571" max="16383" man="1"/>
    <brk id="593" max="16383" man="1"/>
    <brk id="624" max="16383" man="1"/>
    <brk id="670" max="16383" man="1"/>
    <brk id="715" max="16383" man="1"/>
    <brk id="751" max="16383" man="1"/>
    <brk id="797" max="16383" man="1"/>
    <brk id="845" max="16383" man="1"/>
    <brk id="893" max="16383" man="1"/>
    <brk id="938" max="5" man="1"/>
    <brk id="977" max="16383" man="1"/>
    <brk id="1033" max="16383" man="1"/>
    <brk id="1112" max="5" man="1"/>
    <brk id="1142" max="5" man="1"/>
    <brk id="1206" max="5" man="1"/>
    <brk id="1286" max="16383" man="1"/>
    <brk id="1330" max="16383" man="1"/>
    <brk id="1375" max="16383" man="1"/>
    <brk id="1411" max="16383" man="1"/>
    <brk id="1630" max="5" man="1"/>
    <brk id="1664" max="5" man="1"/>
    <brk id="1683" max="16383" man="1"/>
    <brk id="170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GO RADOVI</vt:lpstr>
      <vt:lpstr>'GO RADOVI'!Podrucje_ispisa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Korisnik</cp:lastModifiedBy>
  <cp:lastPrinted>2019-03-27T10:49:26Z</cp:lastPrinted>
  <dcterms:created xsi:type="dcterms:W3CDTF">2019-03-20T08:41:00Z</dcterms:created>
  <dcterms:modified xsi:type="dcterms:W3CDTF">2020-04-30T09:27:30Z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2057-10.2.0.7635</vt:lpwstr>
  </property>
</Properties>
</file>